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10800" windowWidth="22260" windowHeight="12648" activeTab="3" xr2:uid="{00000000-000D-0000-FFFF-FFFF00000000}"/>
  </bookViews>
  <sheets>
    <sheet name="loadLibs" sheetId="1" r:id="rId1"/>
    <sheet name="Portfolio" sheetId="2" r:id="rId2"/>
    <sheet name="LIBORMarketModel" sheetId="6" r:id="rId3"/>
    <sheet name="Regression" sheetId="7" r:id="rId4"/>
    <sheet name="HardValuesSIMM" sheetId="8" r:id="rId5"/>
    <sheet name="SIMM" sheetId="5" r:id="rId6"/>
  </sheets>
  <externalReferences>
    <externalReference r:id="rId7"/>
  </externalReferences>
  <definedNames>
    <definedName name="InitialMargin">OFFSET(Regression!$D$27,0,0,Regression!$C$18/Regression!$C$17+1,1)</definedName>
    <definedName name="obLibs">loadLibs!$E$27</definedName>
    <definedName name="Simple">OFFSET(Regression!$C$27,0,0,Regression!$C$18/Regression!$C$17+1,1)</definedName>
    <definedName name="Time">OFFSET(Regression!$A$27,0,0,Regression!$C$18/Regression!$C$17+1,1)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7" l="1"/>
  <c r="S7" i="7"/>
  <c r="C13" i="7"/>
  <c r="K9" i="6"/>
  <c r="J9" i="6"/>
  <c r="J15" i="6"/>
  <c r="B350" i="7"/>
  <c r="B10" i="7"/>
  <c r="F12" i="1"/>
  <c r="F21" i="1"/>
  <c r="E27" i="1"/>
  <c r="P7" i="6"/>
  <c r="P10" i="6"/>
  <c r="J13" i="6"/>
  <c r="P8" i="6"/>
  <c r="B9" i="6"/>
  <c r="C9" i="6"/>
  <c r="D9" i="6"/>
  <c r="F9" i="6"/>
  <c r="G12" i="6"/>
  <c r="G13" i="6"/>
  <c r="G14" i="6"/>
  <c r="G9" i="6"/>
  <c r="H9" i="6"/>
  <c r="J10" i="6"/>
  <c r="J11" i="6"/>
  <c r="J12" i="6"/>
  <c r="B8" i="7"/>
  <c r="L15" i="2"/>
  <c r="B45" i="2"/>
  <c r="L16" i="2"/>
  <c r="B44" i="2"/>
  <c r="B47" i="2"/>
  <c r="B48" i="2"/>
  <c r="B49" i="2"/>
  <c r="B9" i="7"/>
  <c r="B13" i="7"/>
  <c r="D350" i="7"/>
  <c r="B31" i="7"/>
  <c r="D31" i="7"/>
  <c r="B744" i="7"/>
  <c r="D744" i="7"/>
  <c r="B570" i="7"/>
  <c r="D570" i="7"/>
  <c r="B571" i="7"/>
  <c r="D571" i="7"/>
  <c r="B572" i="7"/>
  <c r="D572" i="7"/>
  <c r="B573" i="7"/>
  <c r="D573" i="7"/>
  <c r="B574" i="7"/>
  <c r="D574" i="7"/>
  <c r="B575" i="7"/>
  <c r="D575" i="7"/>
  <c r="B576" i="7"/>
  <c r="D576" i="7"/>
  <c r="B577" i="7"/>
  <c r="D577" i="7"/>
  <c r="B578" i="7"/>
  <c r="D578" i="7"/>
  <c r="B579" i="7"/>
  <c r="D579" i="7"/>
  <c r="B580" i="7"/>
  <c r="D580" i="7"/>
  <c r="B581" i="7"/>
  <c r="D581" i="7"/>
  <c r="B582" i="7"/>
  <c r="D582" i="7"/>
  <c r="B583" i="7"/>
  <c r="D583" i="7"/>
  <c r="B584" i="7"/>
  <c r="D584" i="7"/>
  <c r="B585" i="7"/>
  <c r="D585" i="7"/>
  <c r="B586" i="7"/>
  <c r="D586" i="7"/>
  <c r="B587" i="7"/>
  <c r="D587" i="7"/>
  <c r="B588" i="7"/>
  <c r="D588" i="7"/>
  <c r="B589" i="7"/>
  <c r="D589" i="7"/>
  <c r="B590" i="7"/>
  <c r="D590" i="7"/>
  <c r="B591" i="7"/>
  <c r="D591" i="7"/>
  <c r="B592" i="7"/>
  <c r="D592" i="7"/>
  <c r="B593" i="7"/>
  <c r="D593" i="7"/>
  <c r="B594" i="7"/>
  <c r="D594" i="7"/>
  <c r="B595" i="7"/>
  <c r="D595" i="7"/>
  <c r="B596" i="7"/>
  <c r="D596" i="7"/>
  <c r="B597" i="7"/>
  <c r="D597" i="7"/>
  <c r="B598" i="7"/>
  <c r="D598" i="7"/>
  <c r="B599" i="7"/>
  <c r="D599" i="7"/>
  <c r="B600" i="7"/>
  <c r="D600" i="7"/>
  <c r="B601" i="7"/>
  <c r="D601" i="7"/>
  <c r="B602" i="7"/>
  <c r="D602" i="7"/>
  <c r="B603" i="7"/>
  <c r="D603" i="7"/>
  <c r="B604" i="7"/>
  <c r="D604" i="7"/>
  <c r="B605" i="7"/>
  <c r="D605" i="7"/>
  <c r="B606" i="7"/>
  <c r="D606" i="7"/>
  <c r="B607" i="7"/>
  <c r="D607" i="7"/>
  <c r="B608" i="7"/>
  <c r="D608" i="7"/>
  <c r="B609" i="7"/>
  <c r="D609" i="7"/>
  <c r="B610" i="7"/>
  <c r="D610" i="7"/>
  <c r="B611" i="7"/>
  <c r="D611" i="7"/>
  <c r="B612" i="7"/>
  <c r="D612" i="7"/>
  <c r="B613" i="7"/>
  <c r="D613" i="7"/>
  <c r="B614" i="7"/>
  <c r="D614" i="7"/>
  <c r="B615" i="7"/>
  <c r="D615" i="7"/>
  <c r="B616" i="7"/>
  <c r="D616" i="7"/>
  <c r="B617" i="7"/>
  <c r="D617" i="7"/>
  <c r="B618" i="7"/>
  <c r="D618" i="7"/>
  <c r="B619" i="7"/>
  <c r="D619" i="7"/>
  <c r="B620" i="7"/>
  <c r="D620" i="7"/>
  <c r="B621" i="7"/>
  <c r="D621" i="7"/>
  <c r="B622" i="7"/>
  <c r="D622" i="7"/>
  <c r="B623" i="7"/>
  <c r="D623" i="7"/>
  <c r="B624" i="7"/>
  <c r="D624" i="7"/>
  <c r="B625" i="7"/>
  <c r="D625" i="7"/>
  <c r="B626" i="7"/>
  <c r="D626" i="7"/>
  <c r="B627" i="7"/>
  <c r="D627" i="7"/>
  <c r="B628" i="7"/>
  <c r="D628" i="7"/>
  <c r="B629" i="7"/>
  <c r="D629" i="7"/>
  <c r="B630" i="7"/>
  <c r="D630" i="7"/>
  <c r="B631" i="7"/>
  <c r="D631" i="7"/>
  <c r="B632" i="7"/>
  <c r="D632" i="7"/>
  <c r="B633" i="7"/>
  <c r="D633" i="7"/>
  <c r="B634" i="7"/>
  <c r="D634" i="7"/>
  <c r="B635" i="7"/>
  <c r="D635" i="7"/>
  <c r="B636" i="7"/>
  <c r="D636" i="7"/>
  <c r="B637" i="7"/>
  <c r="D637" i="7"/>
  <c r="B638" i="7"/>
  <c r="D638" i="7"/>
  <c r="B639" i="7"/>
  <c r="D639" i="7"/>
  <c r="B640" i="7"/>
  <c r="D640" i="7"/>
  <c r="B641" i="7"/>
  <c r="D641" i="7"/>
  <c r="B642" i="7"/>
  <c r="D642" i="7"/>
  <c r="B643" i="7"/>
  <c r="D643" i="7"/>
  <c r="B644" i="7"/>
  <c r="D644" i="7"/>
  <c r="B645" i="7"/>
  <c r="D645" i="7"/>
  <c r="B646" i="7"/>
  <c r="D646" i="7"/>
  <c r="B647" i="7"/>
  <c r="D647" i="7"/>
  <c r="B648" i="7"/>
  <c r="D648" i="7"/>
  <c r="B649" i="7"/>
  <c r="D649" i="7"/>
  <c r="B650" i="7"/>
  <c r="D650" i="7"/>
  <c r="B651" i="7"/>
  <c r="D651" i="7"/>
  <c r="B652" i="7"/>
  <c r="D652" i="7"/>
  <c r="B653" i="7"/>
  <c r="D653" i="7"/>
  <c r="B654" i="7"/>
  <c r="D654" i="7"/>
  <c r="B655" i="7"/>
  <c r="D655" i="7"/>
  <c r="B656" i="7"/>
  <c r="D656" i="7"/>
  <c r="B657" i="7"/>
  <c r="D657" i="7"/>
  <c r="B658" i="7"/>
  <c r="D658" i="7"/>
  <c r="B659" i="7"/>
  <c r="D659" i="7"/>
  <c r="B660" i="7"/>
  <c r="D660" i="7"/>
  <c r="B661" i="7"/>
  <c r="D661" i="7"/>
  <c r="B662" i="7"/>
  <c r="D662" i="7"/>
  <c r="B663" i="7"/>
  <c r="D663" i="7"/>
  <c r="B664" i="7"/>
  <c r="D664" i="7"/>
  <c r="B665" i="7"/>
  <c r="D665" i="7"/>
  <c r="B666" i="7"/>
  <c r="D666" i="7"/>
  <c r="B667" i="7"/>
  <c r="D667" i="7"/>
  <c r="B668" i="7"/>
  <c r="D668" i="7"/>
  <c r="B669" i="7"/>
  <c r="D669" i="7"/>
  <c r="B670" i="7"/>
  <c r="D670" i="7"/>
  <c r="B671" i="7"/>
  <c r="D671" i="7"/>
  <c r="B672" i="7"/>
  <c r="D672" i="7"/>
  <c r="B673" i="7"/>
  <c r="D673" i="7"/>
  <c r="B674" i="7"/>
  <c r="D674" i="7"/>
  <c r="B675" i="7"/>
  <c r="D675" i="7"/>
  <c r="B676" i="7"/>
  <c r="D676" i="7"/>
  <c r="B677" i="7"/>
  <c r="D677" i="7"/>
  <c r="B678" i="7"/>
  <c r="D678" i="7"/>
  <c r="B679" i="7"/>
  <c r="D679" i="7"/>
  <c r="B680" i="7"/>
  <c r="D680" i="7"/>
  <c r="B681" i="7"/>
  <c r="D681" i="7"/>
  <c r="B682" i="7"/>
  <c r="D682" i="7"/>
  <c r="B683" i="7"/>
  <c r="D683" i="7"/>
  <c r="B684" i="7"/>
  <c r="D684" i="7"/>
  <c r="B685" i="7"/>
  <c r="D685" i="7"/>
  <c r="B686" i="7"/>
  <c r="D686" i="7"/>
  <c r="B687" i="7"/>
  <c r="D687" i="7"/>
  <c r="B688" i="7"/>
  <c r="D688" i="7"/>
  <c r="B689" i="7"/>
  <c r="D689" i="7"/>
  <c r="B690" i="7"/>
  <c r="D690" i="7"/>
  <c r="B691" i="7"/>
  <c r="D691" i="7"/>
  <c r="B692" i="7"/>
  <c r="D692" i="7"/>
  <c r="B693" i="7"/>
  <c r="D693" i="7"/>
  <c r="B694" i="7"/>
  <c r="D694" i="7"/>
  <c r="B695" i="7"/>
  <c r="D695" i="7"/>
  <c r="B696" i="7"/>
  <c r="D696" i="7"/>
  <c r="B697" i="7"/>
  <c r="D697" i="7"/>
  <c r="B698" i="7"/>
  <c r="D698" i="7"/>
  <c r="B699" i="7"/>
  <c r="D699" i="7"/>
  <c r="B700" i="7"/>
  <c r="D700" i="7"/>
  <c r="B701" i="7"/>
  <c r="D701" i="7"/>
  <c r="B702" i="7"/>
  <c r="D702" i="7"/>
  <c r="B703" i="7"/>
  <c r="D703" i="7"/>
  <c r="B704" i="7"/>
  <c r="D704" i="7"/>
  <c r="B705" i="7"/>
  <c r="D705" i="7"/>
  <c r="B706" i="7"/>
  <c r="D706" i="7"/>
  <c r="B707" i="7"/>
  <c r="D707" i="7"/>
  <c r="B708" i="7"/>
  <c r="D708" i="7"/>
  <c r="B709" i="7"/>
  <c r="D709" i="7"/>
  <c r="B710" i="7"/>
  <c r="D710" i="7"/>
  <c r="B711" i="7"/>
  <c r="D711" i="7"/>
  <c r="B712" i="7"/>
  <c r="D712" i="7"/>
  <c r="B713" i="7"/>
  <c r="D713" i="7"/>
  <c r="B714" i="7"/>
  <c r="D714" i="7"/>
  <c r="B715" i="7"/>
  <c r="D715" i="7"/>
  <c r="B716" i="7"/>
  <c r="D716" i="7"/>
  <c r="B717" i="7"/>
  <c r="D717" i="7"/>
  <c r="B718" i="7"/>
  <c r="D718" i="7"/>
  <c r="B719" i="7"/>
  <c r="D719" i="7"/>
  <c r="B720" i="7"/>
  <c r="D720" i="7"/>
  <c r="B721" i="7"/>
  <c r="D721" i="7"/>
  <c r="B722" i="7"/>
  <c r="D722" i="7"/>
  <c r="B723" i="7"/>
  <c r="D723" i="7"/>
  <c r="B724" i="7"/>
  <c r="D724" i="7"/>
  <c r="B725" i="7"/>
  <c r="D725" i="7"/>
  <c r="B726" i="7"/>
  <c r="D726" i="7"/>
  <c r="B727" i="7"/>
  <c r="D727" i="7"/>
  <c r="B728" i="7"/>
  <c r="D728" i="7"/>
  <c r="B729" i="7"/>
  <c r="D729" i="7"/>
  <c r="B730" i="7"/>
  <c r="D730" i="7"/>
  <c r="B731" i="7"/>
  <c r="D731" i="7"/>
  <c r="B732" i="7"/>
  <c r="D732" i="7"/>
  <c r="B733" i="7"/>
  <c r="D733" i="7"/>
  <c r="B734" i="7"/>
  <c r="D734" i="7"/>
  <c r="B735" i="7"/>
  <c r="D735" i="7"/>
  <c r="B736" i="7"/>
  <c r="D736" i="7"/>
  <c r="B737" i="7"/>
  <c r="D737" i="7"/>
  <c r="B738" i="7"/>
  <c r="D738" i="7"/>
  <c r="B739" i="7"/>
  <c r="D739" i="7"/>
  <c r="B740" i="7"/>
  <c r="D740" i="7"/>
  <c r="B741" i="7"/>
  <c r="D741" i="7"/>
  <c r="B742" i="7"/>
  <c r="D742" i="7"/>
  <c r="B743" i="7"/>
  <c r="D743" i="7"/>
  <c r="B745" i="7"/>
  <c r="D745" i="7"/>
  <c r="B746" i="7"/>
  <c r="D746" i="7"/>
  <c r="B747" i="7"/>
  <c r="D747" i="7"/>
  <c r="B748" i="7"/>
  <c r="D748" i="7"/>
  <c r="B749" i="7"/>
  <c r="D749" i="7"/>
  <c r="B750" i="7"/>
  <c r="D750" i="7"/>
  <c r="B751" i="7"/>
  <c r="D751" i="7"/>
  <c r="B752" i="7"/>
  <c r="D752" i="7"/>
  <c r="B753" i="7"/>
  <c r="D753" i="7"/>
  <c r="B754" i="7"/>
  <c r="D754" i="7"/>
  <c r="B755" i="7"/>
  <c r="D755" i="7"/>
  <c r="B756" i="7"/>
  <c r="D756" i="7"/>
  <c r="B757" i="7"/>
  <c r="D757" i="7"/>
  <c r="B758" i="7"/>
  <c r="D758" i="7"/>
  <c r="B759" i="7"/>
  <c r="D759" i="7"/>
  <c r="B760" i="7"/>
  <c r="D760" i="7"/>
  <c r="B761" i="7"/>
  <c r="D761" i="7"/>
  <c r="B762" i="7"/>
  <c r="D762" i="7"/>
  <c r="B763" i="7"/>
  <c r="D763" i="7"/>
  <c r="B764" i="7"/>
  <c r="D764" i="7"/>
  <c r="B765" i="7"/>
  <c r="D765" i="7"/>
  <c r="B766" i="7"/>
  <c r="D766" i="7"/>
  <c r="B767" i="7"/>
  <c r="D767" i="7"/>
  <c r="B768" i="7"/>
  <c r="D768" i="7"/>
  <c r="B769" i="7"/>
  <c r="D769" i="7"/>
  <c r="B770" i="7"/>
  <c r="D770" i="7"/>
  <c r="B771" i="7"/>
  <c r="D771" i="7"/>
  <c r="B772" i="7"/>
  <c r="D772" i="7"/>
  <c r="B773" i="7"/>
  <c r="D773" i="7"/>
  <c r="B774" i="7"/>
  <c r="D774" i="7"/>
  <c r="B775" i="7"/>
  <c r="D775" i="7"/>
  <c r="B776" i="7"/>
  <c r="D776" i="7"/>
  <c r="B777" i="7"/>
  <c r="D777" i="7"/>
  <c r="B778" i="7"/>
  <c r="D778" i="7"/>
  <c r="B779" i="7"/>
  <c r="D779" i="7"/>
  <c r="B780" i="7"/>
  <c r="D780" i="7"/>
  <c r="B781" i="7"/>
  <c r="D781" i="7"/>
  <c r="B782" i="7"/>
  <c r="D782" i="7"/>
  <c r="B783" i="7"/>
  <c r="D783" i="7"/>
  <c r="B784" i="7"/>
  <c r="D784" i="7"/>
  <c r="B785" i="7"/>
  <c r="D785" i="7"/>
  <c r="B786" i="7"/>
  <c r="D786" i="7"/>
  <c r="B787" i="7"/>
  <c r="D787" i="7"/>
  <c r="B788" i="7"/>
  <c r="D788" i="7"/>
  <c r="B789" i="7"/>
  <c r="D789" i="7"/>
  <c r="B790" i="7"/>
  <c r="D790" i="7"/>
  <c r="B791" i="7"/>
  <c r="D791" i="7"/>
  <c r="B792" i="7"/>
  <c r="D792" i="7"/>
  <c r="B793" i="7"/>
  <c r="D793" i="7"/>
  <c r="B794" i="7"/>
  <c r="D794" i="7"/>
  <c r="B795" i="7"/>
  <c r="D795" i="7"/>
  <c r="B796" i="7"/>
  <c r="D796" i="7"/>
  <c r="B797" i="7"/>
  <c r="D797" i="7"/>
  <c r="B798" i="7"/>
  <c r="D798" i="7"/>
  <c r="B799" i="7"/>
  <c r="D799" i="7"/>
  <c r="B800" i="7"/>
  <c r="D800" i="7"/>
  <c r="B801" i="7"/>
  <c r="D801" i="7"/>
  <c r="B802" i="7"/>
  <c r="D802" i="7"/>
  <c r="B803" i="7"/>
  <c r="D803" i="7"/>
  <c r="B804" i="7"/>
  <c r="D804" i="7"/>
  <c r="B805" i="7"/>
  <c r="D805" i="7"/>
  <c r="B806" i="7"/>
  <c r="D806" i="7"/>
  <c r="B807" i="7"/>
  <c r="D807" i="7"/>
  <c r="B808" i="7"/>
  <c r="D808" i="7"/>
  <c r="B809" i="7"/>
  <c r="D809" i="7"/>
  <c r="B810" i="7"/>
  <c r="D810" i="7"/>
  <c r="B811" i="7"/>
  <c r="D811" i="7"/>
  <c r="B812" i="7"/>
  <c r="D812" i="7"/>
  <c r="B813" i="7"/>
  <c r="D813" i="7"/>
  <c r="B814" i="7"/>
  <c r="D814" i="7"/>
  <c r="B815" i="7"/>
  <c r="D815" i="7"/>
  <c r="B816" i="7"/>
  <c r="D816" i="7"/>
  <c r="B817" i="7"/>
  <c r="D817" i="7"/>
  <c r="B818" i="7"/>
  <c r="D818" i="7"/>
  <c r="B819" i="7"/>
  <c r="D819" i="7"/>
  <c r="B820" i="7"/>
  <c r="D820" i="7"/>
  <c r="B821" i="7"/>
  <c r="D821" i="7"/>
  <c r="B822" i="7"/>
  <c r="D822" i="7"/>
  <c r="B823" i="7"/>
  <c r="D823" i="7"/>
  <c r="B824" i="7"/>
  <c r="D824" i="7"/>
  <c r="B825" i="7"/>
  <c r="D825" i="7"/>
  <c r="B826" i="7"/>
  <c r="D826" i="7"/>
  <c r="B827" i="7"/>
  <c r="D827" i="7"/>
  <c r="B828" i="7"/>
  <c r="D828" i="7"/>
  <c r="B829" i="7"/>
  <c r="D829" i="7"/>
  <c r="B830" i="7"/>
  <c r="D830" i="7"/>
  <c r="B831" i="7"/>
  <c r="D831" i="7"/>
  <c r="B832" i="7"/>
  <c r="D832" i="7"/>
  <c r="B833" i="7"/>
  <c r="D833" i="7"/>
  <c r="B834" i="7"/>
  <c r="D834" i="7"/>
  <c r="B835" i="7"/>
  <c r="D835" i="7"/>
  <c r="B836" i="7"/>
  <c r="D836" i="7"/>
  <c r="B837" i="7"/>
  <c r="D837" i="7"/>
  <c r="B838" i="7"/>
  <c r="D838" i="7"/>
  <c r="B839" i="7"/>
  <c r="D839" i="7"/>
  <c r="B840" i="7"/>
  <c r="D840" i="7"/>
  <c r="B841" i="7"/>
  <c r="D841" i="7"/>
  <c r="B842" i="7"/>
  <c r="D842" i="7"/>
  <c r="B843" i="7"/>
  <c r="D843" i="7"/>
  <c r="B844" i="7"/>
  <c r="D844" i="7"/>
  <c r="B845" i="7"/>
  <c r="D845" i="7"/>
  <c r="B846" i="7"/>
  <c r="D846" i="7"/>
  <c r="B847" i="7"/>
  <c r="D847" i="7"/>
  <c r="B848" i="7"/>
  <c r="D848" i="7"/>
  <c r="B849" i="7"/>
  <c r="D849" i="7"/>
  <c r="B850" i="7"/>
  <c r="D850" i="7"/>
  <c r="B851" i="7"/>
  <c r="D851" i="7"/>
  <c r="B852" i="7"/>
  <c r="D852" i="7"/>
  <c r="B853" i="7"/>
  <c r="D853" i="7"/>
  <c r="B854" i="7"/>
  <c r="D854" i="7"/>
  <c r="B855" i="7"/>
  <c r="D855" i="7"/>
  <c r="B856" i="7"/>
  <c r="D856" i="7"/>
  <c r="B857" i="7"/>
  <c r="D857" i="7"/>
  <c r="B858" i="7"/>
  <c r="D858" i="7"/>
  <c r="B859" i="7"/>
  <c r="D859" i="7"/>
  <c r="B860" i="7"/>
  <c r="D860" i="7"/>
  <c r="B861" i="7"/>
  <c r="D861" i="7"/>
  <c r="B862" i="7"/>
  <c r="D862" i="7"/>
  <c r="B863" i="7"/>
  <c r="D863" i="7"/>
  <c r="B864" i="7"/>
  <c r="D864" i="7"/>
  <c r="B865" i="7"/>
  <c r="D865" i="7"/>
  <c r="B866" i="7"/>
  <c r="D866" i="7"/>
  <c r="B867" i="7"/>
  <c r="D867" i="7"/>
  <c r="B868" i="7"/>
  <c r="D868" i="7"/>
  <c r="B869" i="7"/>
  <c r="D869" i="7"/>
  <c r="B870" i="7"/>
  <c r="D870" i="7"/>
  <c r="B871" i="7"/>
  <c r="D871" i="7"/>
  <c r="B872" i="7"/>
  <c r="D872" i="7"/>
  <c r="B873" i="7"/>
  <c r="D873" i="7"/>
  <c r="B874" i="7"/>
  <c r="D874" i="7"/>
  <c r="B875" i="7"/>
  <c r="D875" i="7"/>
  <c r="B876" i="7"/>
  <c r="D876" i="7"/>
  <c r="B877" i="7"/>
  <c r="D877" i="7"/>
  <c r="B878" i="7"/>
  <c r="D878" i="7"/>
  <c r="B879" i="7"/>
  <c r="D879" i="7"/>
  <c r="B880" i="7"/>
  <c r="D880" i="7"/>
  <c r="B881" i="7"/>
  <c r="D881" i="7"/>
  <c r="B882" i="7"/>
  <c r="D882" i="7"/>
  <c r="B883" i="7"/>
  <c r="D883" i="7"/>
  <c r="B884" i="7"/>
  <c r="D884" i="7"/>
  <c r="B885" i="7"/>
  <c r="D885" i="7"/>
  <c r="B886" i="7"/>
  <c r="D886" i="7"/>
  <c r="B887" i="7"/>
  <c r="D887" i="7"/>
  <c r="B888" i="7"/>
  <c r="D888" i="7"/>
  <c r="B889" i="7"/>
  <c r="D889" i="7"/>
  <c r="B890" i="7"/>
  <c r="D890" i="7"/>
  <c r="B891" i="7"/>
  <c r="D891" i="7"/>
  <c r="B892" i="7"/>
  <c r="D892" i="7"/>
  <c r="B893" i="7"/>
  <c r="D893" i="7"/>
  <c r="B894" i="7"/>
  <c r="D894" i="7"/>
  <c r="B895" i="7"/>
  <c r="D895" i="7"/>
  <c r="B896" i="7"/>
  <c r="D896" i="7"/>
  <c r="B897" i="7"/>
  <c r="D897" i="7"/>
  <c r="B898" i="7"/>
  <c r="D898" i="7"/>
  <c r="B899" i="7"/>
  <c r="D899" i="7"/>
  <c r="B900" i="7"/>
  <c r="D900" i="7"/>
  <c r="B901" i="7"/>
  <c r="D901" i="7"/>
  <c r="B902" i="7"/>
  <c r="D902" i="7"/>
  <c r="B903" i="7"/>
  <c r="D903" i="7"/>
  <c r="B904" i="7"/>
  <c r="D904" i="7"/>
  <c r="B905" i="7"/>
  <c r="D905" i="7"/>
  <c r="B906" i="7"/>
  <c r="D906" i="7"/>
  <c r="B907" i="7"/>
  <c r="D907" i="7"/>
  <c r="B908" i="7"/>
  <c r="D908" i="7"/>
  <c r="B909" i="7"/>
  <c r="D909" i="7"/>
  <c r="B910" i="7"/>
  <c r="D910" i="7"/>
  <c r="B911" i="7"/>
  <c r="D911" i="7"/>
  <c r="B912" i="7"/>
  <c r="D912" i="7"/>
  <c r="B913" i="7"/>
  <c r="D913" i="7"/>
  <c r="B914" i="7"/>
  <c r="D914" i="7"/>
  <c r="B915" i="7"/>
  <c r="D915" i="7"/>
  <c r="B916" i="7"/>
  <c r="D916" i="7"/>
  <c r="B917" i="7"/>
  <c r="D917" i="7"/>
  <c r="B918" i="7"/>
  <c r="D918" i="7"/>
  <c r="B919" i="7"/>
  <c r="D919" i="7"/>
  <c r="B920" i="7"/>
  <c r="D920" i="7"/>
  <c r="B921" i="7"/>
  <c r="D921" i="7"/>
  <c r="B922" i="7"/>
  <c r="D922" i="7"/>
  <c r="B923" i="7"/>
  <c r="D923" i="7"/>
  <c r="B924" i="7"/>
  <c r="D924" i="7"/>
  <c r="B925" i="7"/>
  <c r="D925" i="7"/>
  <c r="B926" i="7"/>
  <c r="D926" i="7"/>
  <c r="B927" i="7"/>
  <c r="D927" i="7"/>
  <c r="B928" i="7"/>
  <c r="D928" i="7"/>
  <c r="B929" i="7"/>
  <c r="D929" i="7"/>
  <c r="B930" i="7"/>
  <c r="D930" i="7"/>
  <c r="B931" i="7"/>
  <c r="D931" i="7"/>
  <c r="B932" i="7"/>
  <c r="D932" i="7"/>
  <c r="B933" i="7"/>
  <c r="D933" i="7"/>
  <c r="B934" i="7"/>
  <c r="D934" i="7"/>
  <c r="B935" i="7"/>
  <c r="D935" i="7"/>
  <c r="B936" i="7"/>
  <c r="D936" i="7"/>
  <c r="B937" i="7"/>
  <c r="D937" i="7"/>
  <c r="B938" i="7"/>
  <c r="D938" i="7"/>
  <c r="B939" i="7"/>
  <c r="D939" i="7"/>
  <c r="B940" i="7"/>
  <c r="D940" i="7"/>
  <c r="B941" i="7"/>
  <c r="D941" i="7"/>
  <c r="B942" i="7"/>
  <c r="D942" i="7"/>
  <c r="B943" i="7"/>
  <c r="D943" i="7"/>
  <c r="B944" i="7"/>
  <c r="D944" i="7"/>
  <c r="B945" i="7"/>
  <c r="D945" i="7"/>
  <c r="B946" i="7"/>
  <c r="D946" i="7"/>
  <c r="B947" i="7"/>
  <c r="D947" i="7"/>
  <c r="B948" i="7"/>
  <c r="D948" i="7"/>
  <c r="B949" i="7"/>
  <c r="D949" i="7"/>
  <c r="B950" i="7"/>
  <c r="D950" i="7"/>
  <c r="B951" i="7"/>
  <c r="D951" i="7"/>
  <c r="B952" i="7"/>
  <c r="D952" i="7"/>
  <c r="B953" i="7"/>
  <c r="D953" i="7"/>
  <c r="B954" i="7"/>
  <c r="D954" i="7"/>
  <c r="B955" i="7"/>
  <c r="D955" i="7"/>
  <c r="B956" i="7"/>
  <c r="D956" i="7"/>
  <c r="B957" i="7"/>
  <c r="D957" i="7"/>
  <c r="B958" i="7"/>
  <c r="D958" i="7"/>
  <c r="B959" i="7"/>
  <c r="D959" i="7"/>
  <c r="B960" i="7"/>
  <c r="D960" i="7"/>
  <c r="B961" i="7"/>
  <c r="D961" i="7"/>
  <c r="B962" i="7"/>
  <c r="D962" i="7"/>
  <c r="B963" i="7"/>
  <c r="D963" i="7"/>
  <c r="B964" i="7"/>
  <c r="D964" i="7"/>
  <c r="B965" i="7"/>
  <c r="D965" i="7"/>
  <c r="B966" i="7"/>
  <c r="D966" i="7"/>
  <c r="B967" i="7"/>
  <c r="D967" i="7"/>
  <c r="B968" i="7"/>
  <c r="D968" i="7"/>
  <c r="B969" i="7"/>
  <c r="D969" i="7"/>
  <c r="B970" i="7"/>
  <c r="D970" i="7"/>
  <c r="B971" i="7"/>
  <c r="D971" i="7"/>
  <c r="B972" i="7"/>
  <c r="D972" i="7"/>
  <c r="B973" i="7"/>
  <c r="D973" i="7"/>
  <c r="B974" i="7"/>
  <c r="D974" i="7"/>
  <c r="B975" i="7"/>
  <c r="D975" i="7"/>
  <c r="B976" i="7"/>
  <c r="D976" i="7"/>
  <c r="B977" i="7"/>
  <c r="D977" i="7"/>
  <c r="B978" i="7"/>
  <c r="D978" i="7"/>
  <c r="B979" i="7"/>
  <c r="D979" i="7"/>
  <c r="B980" i="7"/>
  <c r="D980" i="7"/>
  <c r="B981" i="7"/>
  <c r="D981" i="7"/>
  <c r="B982" i="7"/>
  <c r="D982" i="7"/>
  <c r="B983" i="7"/>
  <c r="D983" i="7"/>
  <c r="B984" i="7"/>
  <c r="D984" i="7"/>
  <c r="B985" i="7"/>
  <c r="D985" i="7"/>
  <c r="B986" i="7"/>
  <c r="D986" i="7"/>
  <c r="B987" i="7"/>
  <c r="D987" i="7"/>
  <c r="B988" i="7"/>
  <c r="D988" i="7"/>
  <c r="B989" i="7"/>
  <c r="D989" i="7"/>
  <c r="B990" i="7"/>
  <c r="D990" i="7"/>
  <c r="B991" i="7"/>
  <c r="D991" i="7"/>
  <c r="B992" i="7"/>
  <c r="D992" i="7"/>
  <c r="B993" i="7"/>
  <c r="D993" i="7"/>
  <c r="B994" i="7"/>
  <c r="D994" i="7"/>
  <c r="B995" i="7"/>
  <c r="D995" i="7"/>
  <c r="B996" i="7"/>
  <c r="D996" i="7"/>
  <c r="B997" i="7"/>
  <c r="D997" i="7"/>
  <c r="B998" i="7"/>
  <c r="D998" i="7"/>
  <c r="B999" i="7"/>
  <c r="D999" i="7"/>
  <c r="B1000" i="7"/>
  <c r="D1000" i="7"/>
  <c r="B1001" i="7"/>
  <c r="D1001" i="7"/>
  <c r="B1002" i="7"/>
  <c r="D1002" i="7"/>
  <c r="B1003" i="7"/>
  <c r="D1003" i="7"/>
  <c r="B1004" i="7"/>
  <c r="D1004" i="7"/>
  <c r="B1005" i="7"/>
  <c r="D1005" i="7"/>
  <c r="B1006" i="7"/>
  <c r="D1006" i="7"/>
  <c r="B1007" i="7"/>
  <c r="D1007" i="7"/>
  <c r="B1008" i="7"/>
  <c r="D1008" i="7"/>
  <c r="B1009" i="7"/>
  <c r="D1009" i="7"/>
  <c r="B1010" i="7"/>
  <c r="D1010" i="7"/>
  <c r="B1011" i="7"/>
  <c r="D1011" i="7"/>
  <c r="B1012" i="7"/>
  <c r="D1012" i="7"/>
  <c r="B1013" i="7"/>
  <c r="D1013" i="7"/>
  <c r="B1014" i="7"/>
  <c r="D1014" i="7"/>
  <c r="B1015" i="7"/>
  <c r="D1015" i="7"/>
  <c r="B1016" i="7"/>
  <c r="D1016" i="7"/>
  <c r="B1017" i="7"/>
  <c r="D1017" i="7"/>
  <c r="B1018" i="7"/>
  <c r="D1018" i="7"/>
  <c r="B1019" i="7"/>
  <c r="D1019" i="7"/>
  <c r="B1020" i="7"/>
  <c r="D1020" i="7"/>
  <c r="B1021" i="7"/>
  <c r="D1021" i="7"/>
  <c r="B1022" i="7"/>
  <c r="D1022" i="7"/>
  <c r="B1023" i="7"/>
  <c r="D1023" i="7"/>
  <c r="B1024" i="7"/>
  <c r="D1024" i="7"/>
  <c r="B1025" i="7"/>
  <c r="D1025" i="7"/>
  <c r="B1026" i="7"/>
  <c r="D1026" i="7"/>
  <c r="B1027" i="7"/>
  <c r="D1027" i="7"/>
  <c r="B1028" i="7"/>
  <c r="D1028" i="7"/>
  <c r="B1029" i="7"/>
  <c r="D1029" i="7"/>
  <c r="B1030" i="7"/>
  <c r="D1030" i="7"/>
  <c r="B1031" i="7"/>
  <c r="D1031" i="7"/>
  <c r="B1032" i="7"/>
  <c r="D1032" i="7"/>
  <c r="B1033" i="7"/>
  <c r="D1033" i="7"/>
  <c r="B1034" i="7"/>
  <c r="D1034" i="7"/>
  <c r="B1035" i="7"/>
  <c r="D1035" i="7"/>
  <c r="B1036" i="7"/>
  <c r="D1036" i="7"/>
  <c r="B1037" i="7"/>
  <c r="D1037" i="7"/>
  <c r="B1038" i="7"/>
  <c r="D1038" i="7"/>
  <c r="B1039" i="7"/>
  <c r="D1039" i="7"/>
  <c r="B1040" i="7"/>
  <c r="D1040" i="7"/>
  <c r="B1041" i="7"/>
  <c r="D1041" i="7"/>
  <c r="B1042" i="7"/>
  <c r="D1042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281" i="7"/>
  <c r="D281" i="7"/>
  <c r="B282" i="7"/>
  <c r="D282" i="7"/>
  <c r="B283" i="7"/>
  <c r="D283" i="7"/>
  <c r="B284" i="7"/>
  <c r="D284" i="7"/>
  <c r="B285" i="7"/>
  <c r="D285" i="7"/>
  <c r="B286" i="7"/>
  <c r="D286" i="7"/>
  <c r="B287" i="7"/>
  <c r="D287" i="7"/>
  <c r="B288" i="7"/>
  <c r="D288" i="7"/>
  <c r="B289" i="7"/>
  <c r="D289" i="7"/>
  <c r="B290" i="7"/>
  <c r="D290" i="7"/>
  <c r="B291" i="7"/>
  <c r="D291" i="7"/>
  <c r="B292" i="7"/>
  <c r="D292" i="7"/>
  <c r="B293" i="7"/>
  <c r="D293" i="7"/>
  <c r="B294" i="7"/>
  <c r="D294" i="7"/>
  <c r="B295" i="7"/>
  <c r="D295" i="7"/>
  <c r="B296" i="7"/>
  <c r="D296" i="7"/>
  <c r="B297" i="7"/>
  <c r="D297" i="7"/>
  <c r="D298" i="7"/>
  <c r="D299" i="7"/>
  <c r="D300" i="7"/>
  <c r="D301" i="7"/>
  <c r="B23" i="7"/>
  <c r="P11" i="6"/>
  <c r="M14" i="6"/>
  <c r="B14" i="7"/>
  <c r="C27" i="7"/>
  <c r="L19" i="2"/>
  <c r="L18" i="2"/>
  <c r="L17" i="2"/>
  <c r="L14" i="2"/>
  <c r="L13" i="2"/>
  <c r="L12" i="2"/>
  <c r="L11" i="2"/>
  <c r="L10" i="2"/>
  <c r="L9" i="2"/>
  <c r="L8" i="2"/>
  <c r="L7" i="2"/>
  <c r="F48" i="2"/>
  <c r="F47" i="2"/>
  <c r="F46" i="2"/>
  <c r="F45" i="2"/>
  <c r="F44" i="2"/>
  <c r="F50" i="2"/>
  <c r="F51" i="2"/>
  <c r="F52" i="2"/>
  <c r="B35" i="2"/>
  <c r="B34" i="2"/>
  <c r="B33" i="2"/>
  <c r="B26" i="2"/>
  <c r="B25" i="2"/>
  <c r="B28" i="2"/>
  <c r="E27" i="2"/>
  <c r="E26" i="2"/>
  <c r="E25" i="2"/>
  <c r="E18" i="2"/>
  <c r="E17" i="2"/>
  <c r="E16" i="2"/>
  <c r="E15" i="2"/>
  <c r="E9" i="2"/>
  <c r="E10" i="2"/>
  <c r="E11" i="2"/>
  <c r="E12" i="2"/>
  <c r="E13" i="2"/>
  <c r="E14" i="2"/>
  <c r="E20" i="2"/>
  <c r="I15" i="2"/>
  <c r="B18" i="2"/>
  <c r="B17" i="2"/>
  <c r="B16" i="2"/>
  <c r="B15" i="2"/>
  <c r="B9" i="2"/>
  <c r="B10" i="2"/>
  <c r="B11" i="2"/>
  <c r="B12" i="2"/>
  <c r="B13" i="2"/>
  <c r="B14" i="2"/>
  <c r="B20" i="2"/>
  <c r="H15" i="2"/>
  <c r="H20" i="2"/>
  <c r="H25" i="2"/>
  <c r="H9" i="2"/>
  <c r="B13" i="5"/>
  <c r="B12" i="5"/>
  <c r="B11" i="5"/>
  <c r="B10" i="5"/>
  <c r="M12" i="6"/>
  <c r="M11" i="6"/>
  <c r="M9" i="6"/>
  <c r="M10" i="6"/>
  <c r="B9" i="5"/>
  <c r="B17" i="5"/>
  <c r="B24" i="5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B22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B24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27" i="7"/>
  <c r="E28" i="7"/>
  <c r="G28" i="7"/>
  <c r="E29" i="7"/>
  <c r="G29" i="7"/>
  <c r="E30" i="7"/>
  <c r="G30" i="7"/>
  <c r="E31" i="7"/>
  <c r="G31" i="7"/>
  <c r="E32" i="7"/>
  <c r="G32" i="7"/>
  <c r="E33" i="7"/>
  <c r="G33" i="7"/>
  <c r="E34" i="7"/>
  <c r="G34" i="7"/>
  <c r="E35" i="7"/>
  <c r="G35" i="7"/>
  <c r="E36" i="7"/>
  <c r="G36" i="7"/>
  <c r="E37" i="7"/>
  <c r="G37" i="7"/>
  <c r="E38" i="7"/>
  <c r="G38" i="7"/>
  <c r="E39" i="7"/>
  <c r="G39" i="7"/>
  <c r="E40" i="7"/>
  <c r="G40" i="7"/>
  <c r="E41" i="7"/>
  <c r="G41" i="7"/>
  <c r="E42" i="7"/>
  <c r="G42" i="7"/>
  <c r="E43" i="7"/>
  <c r="G43" i="7"/>
  <c r="E44" i="7"/>
  <c r="G44" i="7"/>
  <c r="E45" i="7"/>
  <c r="G45" i="7"/>
  <c r="E46" i="7"/>
  <c r="G46" i="7"/>
  <c r="E47" i="7"/>
  <c r="G47" i="7"/>
  <c r="E48" i="7"/>
  <c r="G48" i="7"/>
  <c r="E49" i="7"/>
  <c r="G49" i="7"/>
  <c r="E50" i="7"/>
  <c r="G50" i="7"/>
  <c r="E51" i="7"/>
  <c r="G51" i="7"/>
  <c r="E52" i="7"/>
  <c r="G52" i="7"/>
  <c r="E53" i="7"/>
  <c r="G53" i="7"/>
  <c r="E54" i="7"/>
  <c r="G54" i="7"/>
  <c r="E55" i="7"/>
  <c r="G55" i="7"/>
  <c r="E56" i="7"/>
  <c r="G56" i="7"/>
  <c r="E57" i="7"/>
  <c r="G57" i="7"/>
  <c r="E58" i="7"/>
  <c r="G58" i="7"/>
  <c r="E59" i="7"/>
  <c r="G59" i="7"/>
  <c r="E60" i="7"/>
  <c r="G60" i="7"/>
  <c r="E61" i="7"/>
  <c r="G61" i="7"/>
  <c r="E62" i="7"/>
  <c r="G62" i="7"/>
  <c r="E63" i="7"/>
  <c r="G63" i="7"/>
  <c r="E64" i="7"/>
  <c r="G64" i="7"/>
  <c r="E65" i="7"/>
  <c r="G65" i="7"/>
  <c r="E66" i="7"/>
  <c r="G66" i="7"/>
  <c r="E67" i="7"/>
  <c r="G67" i="7"/>
  <c r="E68" i="7"/>
  <c r="G68" i="7"/>
  <c r="E69" i="7"/>
  <c r="G69" i="7"/>
  <c r="E70" i="7"/>
  <c r="G70" i="7"/>
  <c r="E71" i="7"/>
  <c r="G71" i="7"/>
  <c r="E72" i="7"/>
  <c r="G72" i="7"/>
  <c r="E73" i="7"/>
  <c r="G73" i="7"/>
  <c r="E74" i="7"/>
  <c r="G74" i="7"/>
  <c r="E75" i="7"/>
  <c r="G75" i="7"/>
  <c r="E76" i="7"/>
  <c r="G76" i="7"/>
  <c r="E77" i="7"/>
  <c r="G77" i="7"/>
  <c r="E78" i="7"/>
  <c r="G78" i="7"/>
  <c r="E79" i="7"/>
  <c r="G79" i="7"/>
  <c r="E80" i="7"/>
  <c r="G80" i="7"/>
  <c r="E81" i="7"/>
  <c r="G81" i="7"/>
  <c r="E82" i="7"/>
  <c r="G82" i="7"/>
  <c r="E83" i="7"/>
  <c r="G83" i="7"/>
  <c r="E84" i="7"/>
  <c r="G84" i="7"/>
  <c r="E85" i="7"/>
  <c r="G85" i="7"/>
  <c r="E86" i="7"/>
  <c r="G86" i="7"/>
  <c r="E87" i="7"/>
  <c r="G87" i="7"/>
  <c r="E88" i="7"/>
  <c r="G88" i="7"/>
  <c r="E89" i="7"/>
  <c r="G89" i="7"/>
  <c r="E90" i="7"/>
  <c r="G90" i="7"/>
  <c r="E91" i="7"/>
  <c r="G91" i="7"/>
  <c r="E92" i="7"/>
  <c r="G92" i="7"/>
  <c r="E93" i="7"/>
  <c r="G93" i="7"/>
  <c r="E94" i="7"/>
  <c r="G94" i="7"/>
  <c r="E95" i="7"/>
  <c r="G95" i="7"/>
  <c r="E96" i="7"/>
  <c r="G96" i="7"/>
  <c r="E97" i="7"/>
  <c r="G97" i="7"/>
  <c r="E98" i="7"/>
  <c r="G98" i="7"/>
  <c r="E99" i="7"/>
  <c r="G99" i="7"/>
  <c r="E100" i="7"/>
  <c r="G100" i="7"/>
  <c r="E101" i="7"/>
  <c r="G101" i="7"/>
  <c r="E102" i="7"/>
  <c r="G102" i="7"/>
  <c r="E103" i="7"/>
  <c r="G103" i="7"/>
  <c r="E104" i="7"/>
  <c r="G104" i="7"/>
  <c r="E105" i="7"/>
  <c r="G105" i="7"/>
  <c r="E106" i="7"/>
  <c r="G106" i="7"/>
  <c r="E107" i="7"/>
  <c r="G107" i="7"/>
  <c r="E108" i="7"/>
  <c r="G108" i="7"/>
  <c r="E109" i="7"/>
  <c r="G109" i="7"/>
  <c r="E110" i="7"/>
  <c r="G110" i="7"/>
  <c r="E111" i="7"/>
  <c r="G111" i="7"/>
  <c r="E112" i="7"/>
  <c r="G112" i="7"/>
  <c r="E113" i="7"/>
  <c r="G113" i="7"/>
  <c r="E114" i="7"/>
  <c r="G114" i="7"/>
  <c r="E115" i="7"/>
  <c r="G115" i="7"/>
  <c r="E116" i="7"/>
  <c r="G116" i="7"/>
  <c r="E117" i="7"/>
  <c r="G117" i="7"/>
  <c r="E118" i="7"/>
  <c r="G118" i="7"/>
  <c r="E119" i="7"/>
  <c r="G119" i="7"/>
  <c r="E120" i="7"/>
  <c r="G120" i="7"/>
  <c r="E121" i="7"/>
  <c r="G121" i="7"/>
  <c r="E122" i="7"/>
  <c r="G122" i="7"/>
  <c r="E123" i="7"/>
  <c r="G123" i="7"/>
  <c r="E124" i="7"/>
  <c r="G124" i="7"/>
  <c r="E125" i="7"/>
  <c r="G125" i="7"/>
  <c r="E126" i="7"/>
  <c r="G126" i="7"/>
  <c r="E127" i="7"/>
  <c r="G127" i="7"/>
  <c r="E128" i="7"/>
  <c r="G128" i="7"/>
  <c r="E129" i="7"/>
  <c r="G129" i="7"/>
  <c r="E130" i="7"/>
  <c r="G130" i="7"/>
  <c r="E131" i="7"/>
  <c r="G131" i="7"/>
  <c r="E132" i="7"/>
  <c r="G132" i="7"/>
  <c r="E133" i="7"/>
  <c r="G133" i="7"/>
  <c r="E134" i="7"/>
  <c r="G134" i="7"/>
  <c r="E135" i="7"/>
  <c r="G135" i="7"/>
  <c r="E136" i="7"/>
  <c r="G136" i="7"/>
  <c r="E137" i="7"/>
  <c r="G137" i="7"/>
  <c r="E138" i="7"/>
  <c r="G138" i="7"/>
  <c r="E139" i="7"/>
  <c r="G139" i="7"/>
  <c r="E140" i="7"/>
  <c r="G140" i="7"/>
  <c r="E141" i="7"/>
  <c r="G141" i="7"/>
  <c r="E142" i="7"/>
  <c r="G142" i="7"/>
  <c r="E143" i="7"/>
  <c r="G143" i="7"/>
  <c r="E144" i="7"/>
  <c r="G144" i="7"/>
  <c r="E145" i="7"/>
  <c r="G145" i="7"/>
  <c r="E146" i="7"/>
  <c r="G146" i="7"/>
  <c r="E147" i="7"/>
  <c r="G147" i="7"/>
  <c r="E148" i="7"/>
  <c r="G148" i="7"/>
  <c r="E149" i="7"/>
  <c r="G149" i="7"/>
  <c r="E150" i="7"/>
  <c r="G150" i="7"/>
  <c r="E151" i="7"/>
  <c r="G151" i="7"/>
  <c r="E152" i="7"/>
  <c r="G152" i="7"/>
  <c r="E153" i="7"/>
  <c r="G153" i="7"/>
  <c r="E154" i="7"/>
  <c r="G154" i="7"/>
  <c r="E155" i="7"/>
  <c r="G155" i="7"/>
  <c r="E156" i="7"/>
  <c r="G156" i="7"/>
  <c r="E157" i="7"/>
  <c r="G157" i="7"/>
  <c r="E158" i="7"/>
  <c r="G158" i="7"/>
  <c r="E159" i="7"/>
  <c r="G159" i="7"/>
  <c r="E160" i="7"/>
  <c r="G160" i="7"/>
  <c r="E161" i="7"/>
  <c r="G161" i="7"/>
  <c r="E162" i="7"/>
  <c r="G162" i="7"/>
  <c r="E163" i="7"/>
  <c r="G163" i="7"/>
  <c r="E164" i="7"/>
  <c r="G164" i="7"/>
  <c r="E165" i="7"/>
  <c r="G165" i="7"/>
  <c r="E166" i="7"/>
  <c r="G166" i="7"/>
  <c r="E167" i="7"/>
  <c r="G167" i="7"/>
  <c r="E168" i="7"/>
  <c r="G168" i="7"/>
  <c r="E169" i="7"/>
  <c r="G169" i="7"/>
  <c r="E170" i="7"/>
  <c r="G170" i="7"/>
  <c r="E171" i="7"/>
  <c r="G171" i="7"/>
  <c r="E172" i="7"/>
  <c r="G172" i="7"/>
  <c r="E173" i="7"/>
  <c r="G173" i="7"/>
  <c r="E174" i="7"/>
  <c r="G174" i="7"/>
  <c r="E175" i="7"/>
  <c r="G175" i="7"/>
  <c r="E176" i="7"/>
  <c r="G176" i="7"/>
  <c r="E177" i="7"/>
  <c r="G177" i="7"/>
  <c r="E178" i="7"/>
  <c r="G178" i="7"/>
  <c r="E179" i="7"/>
  <c r="G179" i="7"/>
  <c r="E180" i="7"/>
  <c r="G180" i="7"/>
  <c r="E181" i="7"/>
  <c r="G181" i="7"/>
  <c r="E182" i="7"/>
  <c r="G182" i="7"/>
  <c r="E183" i="7"/>
  <c r="G183" i="7"/>
  <c r="E184" i="7"/>
  <c r="G184" i="7"/>
  <c r="E185" i="7"/>
  <c r="G185" i="7"/>
  <c r="E186" i="7"/>
  <c r="G186" i="7"/>
  <c r="E187" i="7"/>
  <c r="G187" i="7"/>
  <c r="E188" i="7"/>
  <c r="G188" i="7"/>
  <c r="E189" i="7"/>
  <c r="G189" i="7"/>
  <c r="E190" i="7"/>
  <c r="G190" i="7"/>
  <c r="E191" i="7"/>
  <c r="G191" i="7"/>
  <c r="E192" i="7"/>
  <c r="G192" i="7"/>
  <c r="E193" i="7"/>
  <c r="G193" i="7"/>
  <c r="E194" i="7"/>
  <c r="G194" i="7"/>
  <c r="E195" i="7"/>
  <c r="G195" i="7"/>
  <c r="E196" i="7"/>
  <c r="G196" i="7"/>
  <c r="E197" i="7"/>
  <c r="G197" i="7"/>
  <c r="E198" i="7"/>
  <c r="G198" i="7"/>
  <c r="E199" i="7"/>
  <c r="G199" i="7"/>
  <c r="E200" i="7"/>
  <c r="G200" i="7"/>
  <c r="E201" i="7"/>
  <c r="G201" i="7"/>
  <c r="E202" i="7"/>
  <c r="G202" i="7"/>
  <c r="E203" i="7"/>
  <c r="G203" i="7"/>
  <c r="E204" i="7"/>
  <c r="G204" i="7"/>
  <c r="E205" i="7"/>
  <c r="G205" i="7"/>
  <c r="E206" i="7"/>
  <c r="G206" i="7"/>
  <c r="E207" i="7"/>
  <c r="G207" i="7"/>
  <c r="E208" i="7"/>
  <c r="G208" i="7"/>
  <c r="E209" i="7"/>
  <c r="G209" i="7"/>
  <c r="E210" i="7"/>
  <c r="G210" i="7"/>
  <c r="E211" i="7"/>
  <c r="G211" i="7"/>
  <c r="E212" i="7"/>
  <c r="G212" i="7"/>
  <c r="E213" i="7"/>
  <c r="G213" i="7"/>
  <c r="E214" i="7"/>
  <c r="G214" i="7"/>
  <c r="E215" i="7"/>
  <c r="G215" i="7"/>
  <c r="E216" i="7"/>
  <c r="G216" i="7"/>
  <c r="E217" i="7"/>
  <c r="G217" i="7"/>
  <c r="E218" i="7"/>
  <c r="G218" i="7"/>
  <c r="E219" i="7"/>
  <c r="G219" i="7"/>
  <c r="E220" i="7"/>
  <c r="G220" i="7"/>
  <c r="E221" i="7"/>
  <c r="G221" i="7"/>
  <c r="E222" i="7"/>
  <c r="G222" i="7"/>
  <c r="E223" i="7"/>
  <c r="G223" i="7"/>
  <c r="E224" i="7"/>
  <c r="G224" i="7"/>
  <c r="E225" i="7"/>
  <c r="G225" i="7"/>
  <c r="E226" i="7"/>
  <c r="G226" i="7"/>
  <c r="E227" i="7"/>
  <c r="G227" i="7"/>
  <c r="E228" i="7"/>
  <c r="G228" i="7"/>
  <c r="E229" i="7"/>
  <c r="G229" i="7"/>
  <c r="E230" i="7"/>
  <c r="G230" i="7"/>
  <c r="E231" i="7"/>
  <c r="G231" i="7"/>
  <c r="E232" i="7"/>
  <c r="G232" i="7"/>
  <c r="E233" i="7"/>
  <c r="G233" i="7"/>
  <c r="E234" i="7"/>
  <c r="G234" i="7"/>
  <c r="E235" i="7"/>
  <c r="G235" i="7"/>
  <c r="E236" i="7"/>
  <c r="G236" i="7"/>
  <c r="E237" i="7"/>
  <c r="G237" i="7"/>
  <c r="E238" i="7"/>
  <c r="G238" i="7"/>
  <c r="E239" i="7"/>
  <c r="G239" i="7"/>
  <c r="E240" i="7"/>
  <c r="G240" i="7"/>
  <c r="E241" i="7"/>
  <c r="G241" i="7"/>
  <c r="E242" i="7"/>
  <c r="G242" i="7"/>
  <c r="E243" i="7"/>
  <c r="G243" i="7"/>
  <c r="E244" i="7"/>
  <c r="G244" i="7"/>
  <c r="E245" i="7"/>
  <c r="G245" i="7"/>
  <c r="E246" i="7"/>
  <c r="G246" i="7"/>
  <c r="E247" i="7"/>
  <c r="G247" i="7"/>
  <c r="E248" i="7"/>
  <c r="G248" i="7"/>
  <c r="E249" i="7"/>
  <c r="G249" i="7"/>
  <c r="E250" i="7"/>
  <c r="G250" i="7"/>
  <c r="E251" i="7"/>
  <c r="G251" i="7"/>
  <c r="E252" i="7"/>
  <c r="G252" i="7"/>
  <c r="E253" i="7"/>
  <c r="G253" i="7"/>
  <c r="E254" i="7"/>
  <c r="G254" i="7"/>
  <c r="E255" i="7"/>
  <c r="G255" i="7"/>
  <c r="E256" i="7"/>
  <c r="G256" i="7"/>
  <c r="E257" i="7"/>
  <c r="G257" i="7"/>
  <c r="E258" i="7"/>
  <c r="G258" i="7"/>
  <c r="E259" i="7"/>
  <c r="G259" i="7"/>
  <c r="E260" i="7"/>
  <c r="G260" i="7"/>
  <c r="E261" i="7"/>
  <c r="G261" i="7"/>
  <c r="E262" i="7"/>
  <c r="G262" i="7"/>
  <c r="E263" i="7"/>
  <c r="G263" i="7"/>
  <c r="E264" i="7"/>
  <c r="G264" i="7"/>
  <c r="E265" i="7"/>
  <c r="G265" i="7"/>
  <c r="E266" i="7"/>
  <c r="G266" i="7"/>
  <c r="E267" i="7"/>
  <c r="G267" i="7"/>
  <c r="E268" i="7"/>
  <c r="G268" i="7"/>
  <c r="E269" i="7"/>
  <c r="G269" i="7"/>
  <c r="E270" i="7"/>
  <c r="G270" i="7"/>
  <c r="E271" i="7"/>
  <c r="G271" i="7"/>
  <c r="E272" i="7"/>
  <c r="G272" i="7"/>
  <c r="E273" i="7"/>
  <c r="G273" i="7"/>
  <c r="E274" i="7"/>
  <c r="G274" i="7"/>
  <c r="E275" i="7"/>
  <c r="G275" i="7"/>
  <c r="E276" i="7"/>
  <c r="G276" i="7"/>
  <c r="E277" i="7"/>
  <c r="G277" i="7"/>
  <c r="E278" i="7"/>
  <c r="G278" i="7"/>
  <c r="E279" i="7"/>
  <c r="G279" i="7"/>
  <c r="E280" i="7"/>
  <c r="G280" i="7"/>
  <c r="E281" i="7"/>
  <c r="G281" i="7"/>
  <c r="E282" i="7"/>
  <c r="G282" i="7"/>
  <c r="E283" i="7"/>
  <c r="G283" i="7"/>
  <c r="E284" i="7"/>
  <c r="G284" i="7"/>
  <c r="E285" i="7"/>
  <c r="G285" i="7"/>
  <c r="E286" i="7"/>
  <c r="G286" i="7"/>
  <c r="E287" i="7"/>
  <c r="G287" i="7"/>
  <c r="E288" i="7"/>
  <c r="G288" i="7"/>
  <c r="E289" i="7"/>
  <c r="G289" i="7"/>
  <c r="E290" i="7"/>
  <c r="G290" i="7"/>
  <c r="E291" i="7"/>
  <c r="G291" i="7"/>
  <c r="E292" i="7"/>
  <c r="G292" i="7"/>
  <c r="E293" i="7"/>
  <c r="G293" i="7"/>
  <c r="E294" i="7"/>
  <c r="G294" i="7"/>
  <c r="E295" i="7"/>
  <c r="G295" i="7"/>
  <c r="E296" i="7"/>
  <c r="G296" i="7"/>
  <c r="E297" i="7"/>
  <c r="G297" i="7"/>
  <c r="E298" i="7"/>
  <c r="G298" i="7"/>
  <c r="E299" i="7"/>
  <c r="G299" i="7"/>
  <c r="E300" i="7"/>
  <c r="G300" i="7"/>
  <c r="E301" i="7"/>
  <c r="G301" i="7"/>
  <c r="E302" i="7"/>
  <c r="G302" i="7"/>
  <c r="E303" i="7"/>
  <c r="G303" i="7"/>
  <c r="E304" i="7"/>
  <c r="G304" i="7"/>
  <c r="E305" i="7"/>
  <c r="G305" i="7"/>
  <c r="E306" i="7"/>
  <c r="G306" i="7"/>
  <c r="E307" i="7"/>
  <c r="G307" i="7"/>
  <c r="E308" i="7"/>
  <c r="G308" i="7"/>
  <c r="E309" i="7"/>
  <c r="G309" i="7"/>
  <c r="E310" i="7"/>
  <c r="G310" i="7"/>
  <c r="E311" i="7"/>
  <c r="G311" i="7"/>
  <c r="E312" i="7"/>
  <c r="G312" i="7"/>
  <c r="E313" i="7"/>
  <c r="G313" i="7"/>
  <c r="E314" i="7"/>
  <c r="G314" i="7"/>
  <c r="E315" i="7"/>
  <c r="G315" i="7"/>
  <c r="E316" i="7"/>
  <c r="G316" i="7"/>
  <c r="E317" i="7"/>
  <c r="G317" i="7"/>
  <c r="E318" i="7"/>
  <c r="G318" i="7"/>
  <c r="E319" i="7"/>
  <c r="G319" i="7"/>
  <c r="E320" i="7"/>
  <c r="G320" i="7"/>
  <c r="E321" i="7"/>
  <c r="G321" i="7"/>
  <c r="E322" i="7"/>
  <c r="G322" i="7"/>
  <c r="E323" i="7"/>
  <c r="G323" i="7"/>
  <c r="E324" i="7"/>
  <c r="G324" i="7"/>
  <c r="E325" i="7"/>
  <c r="G325" i="7"/>
  <c r="E326" i="7"/>
  <c r="G326" i="7"/>
  <c r="E327" i="7"/>
  <c r="G327" i="7"/>
  <c r="E328" i="7"/>
  <c r="G328" i="7"/>
  <c r="E329" i="7"/>
  <c r="G329" i="7"/>
  <c r="E330" i="7"/>
  <c r="G330" i="7"/>
  <c r="E331" i="7"/>
  <c r="G331" i="7"/>
  <c r="E332" i="7"/>
  <c r="G332" i="7"/>
  <c r="E333" i="7"/>
  <c r="G333" i="7"/>
  <c r="E334" i="7"/>
  <c r="G334" i="7"/>
  <c r="E335" i="7"/>
  <c r="G335" i="7"/>
  <c r="E336" i="7"/>
  <c r="G336" i="7"/>
  <c r="E337" i="7"/>
  <c r="G337" i="7"/>
  <c r="E338" i="7"/>
  <c r="G338" i="7"/>
  <c r="E339" i="7"/>
  <c r="G339" i="7"/>
  <c r="E340" i="7"/>
  <c r="G340" i="7"/>
  <c r="E341" i="7"/>
  <c r="G341" i="7"/>
  <c r="E342" i="7"/>
  <c r="G342" i="7"/>
  <c r="E343" i="7"/>
  <c r="G343" i="7"/>
  <c r="E344" i="7"/>
  <c r="G344" i="7"/>
  <c r="E345" i="7"/>
  <c r="G345" i="7"/>
  <c r="E346" i="7"/>
  <c r="G346" i="7"/>
  <c r="E347" i="7"/>
  <c r="G347" i="7"/>
  <c r="E348" i="7"/>
  <c r="G348" i="7"/>
  <c r="E349" i="7"/>
  <c r="G349" i="7"/>
  <c r="E350" i="7"/>
  <c r="G350" i="7"/>
  <c r="E351" i="7"/>
  <c r="G351" i="7"/>
  <c r="E352" i="7"/>
  <c r="G352" i="7"/>
  <c r="E353" i="7"/>
  <c r="G353" i="7"/>
  <c r="E354" i="7"/>
  <c r="G354" i="7"/>
  <c r="E355" i="7"/>
  <c r="G355" i="7"/>
  <c r="E356" i="7"/>
  <c r="G356" i="7"/>
  <c r="E357" i="7"/>
  <c r="G357" i="7"/>
  <c r="E358" i="7"/>
  <c r="G358" i="7"/>
  <c r="E359" i="7"/>
  <c r="G359" i="7"/>
  <c r="E360" i="7"/>
  <c r="G360" i="7"/>
  <c r="E361" i="7"/>
  <c r="G361" i="7"/>
  <c r="E362" i="7"/>
  <c r="G362" i="7"/>
  <c r="E363" i="7"/>
  <c r="G363" i="7"/>
  <c r="E364" i="7"/>
  <c r="G364" i="7"/>
  <c r="E365" i="7"/>
  <c r="G365" i="7"/>
  <c r="E366" i="7"/>
  <c r="G366" i="7"/>
  <c r="E367" i="7"/>
  <c r="G367" i="7"/>
  <c r="E368" i="7"/>
  <c r="G368" i="7"/>
  <c r="E369" i="7"/>
  <c r="G369" i="7"/>
  <c r="E370" i="7"/>
  <c r="G370" i="7"/>
  <c r="E371" i="7"/>
  <c r="G371" i="7"/>
  <c r="E372" i="7"/>
  <c r="G372" i="7"/>
  <c r="E373" i="7"/>
  <c r="G373" i="7"/>
  <c r="E374" i="7"/>
  <c r="G374" i="7"/>
  <c r="E375" i="7"/>
  <c r="G375" i="7"/>
  <c r="E376" i="7"/>
  <c r="G376" i="7"/>
  <c r="E377" i="7"/>
  <c r="G377" i="7"/>
  <c r="E378" i="7"/>
  <c r="G378" i="7"/>
  <c r="E379" i="7"/>
  <c r="G379" i="7"/>
  <c r="E380" i="7"/>
  <c r="G380" i="7"/>
  <c r="E381" i="7"/>
  <c r="G381" i="7"/>
  <c r="E382" i="7"/>
  <c r="G382" i="7"/>
  <c r="E383" i="7"/>
  <c r="G383" i="7"/>
  <c r="E384" i="7"/>
  <c r="G384" i="7"/>
  <c r="E385" i="7"/>
  <c r="G385" i="7"/>
  <c r="E386" i="7"/>
  <c r="G386" i="7"/>
  <c r="E387" i="7"/>
  <c r="G387" i="7"/>
  <c r="E388" i="7"/>
  <c r="G388" i="7"/>
  <c r="E389" i="7"/>
  <c r="G389" i="7"/>
  <c r="E390" i="7"/>
  <c r="G390" i="7"/>
  <c r="E391" i="7"/>
  <c r="G391" i="7"/>
  <c r="E392" i="7"/>
  <c r="G392" i="7"/>
  <c r="E393" i="7"/>
  <c r="G393" i="7"/>
  <c r="E394" i="7"/>
  <c r="G394" i="7"/>
  <c r="E395" i="7"/>
  <c r="G395" i="7"/>
  <c r="E396" i="7"/>
  <c r="G396" i="7"/>
  <c r="E397" i="7"/>
  <c r="G397" i="7"/>
  <c r="E398" i="7"/>
  <c r="G398" i="7"/>
  <c r="E399" i="7"/>
  <c r="G399" i="7"/>
  <c r="E400" i="7"/>
  <c r="G400" i="7"/>
  <c r="E401" i="7"/>
  <c r="G401" i="7"/>
  <c r="E402" i="7"/>
  <c r="G402" i="7"/>
  <c r="E403" i="7"/>
  <c r="G403" i="7"/>
  <c r="E404" i="7"/>
  <c r="G404" i="7"/>
  <c r="E405" i="7"/>
  <c r="G405" i="7"/>
  <c r="E406" i="7"/>
  <c r="G406" i="7"/>
  <c r="E407" i="7"/>
  <c r="G407" i="7"/>
  <c r="E408" i="7"/>
  <c r="G408" i="7"/>
  <c r="E409" i="7"/>
  <c r="G409" i="7"/>
  <c r="E410" i="7"/>
  <c r="G410" i="7"/>
  <c r="E411" i="7"/>
  <c r="G411" i="7"/>
  <c r="E412" i="7"/>
  <c r="G412" i="7"/>
  <c r="E413" i="7"/>
  <c r="G413" i="7"/>
  <c r="E414" i="7"/>
  <c r="G414" i="7"/>
  <c r="E415" i="7"/>
  <c r="G415" i="7"/>
  <c r="E416" i="7"/>
  <c r="G416" i="7"/>
  <c r="E417" i="7"/>
  <c r="G417" i="7"/>
  <c r="E418" i="7"/>
  <c r="G418" i="7"/>
  <c r="E419" i="7"/>
  <c r="G419" i="7"/>
  <c r="E420" i="7"/>
  <c r="G420" i="7"/>
  <c r="E421" i="7"/>
  <c r="G421" i="7"/>
  <c r="E422" i="7"/>
  <c r="G422" i="7"/>
  <c r="E423" i="7"/>
  <c r="G423" i="7"/>
  <c r="E424" i="7"/>
  <c r="G424" i="7"/>
  <c r="E425" i="7"/>
  <c r="G425" i="7"/>
  <c r="E426" i="7"/>
  <c r="G426" i="7"/>
  <c r="E427" i="7"/>
  <c r="G427" i="7"/>
  <c r="E428" i="7"/>
  <c r="G428" i="7"/>
  <c r="E429" i="7"/>
  <c r="G429" i="7"/>
  <c r="E430" i="7"/>
  <c r="G430" i="7"/>
  <c r="E431" i="7"/>
  <c r="G431" i="7"/>
  <c r="E432" i="7"/>
  <c r="G432" i="7"/>
  <c r="E433" i="7"/>
  <c r="G433" i="7"/>
  <c r="E434" i="7"/>
  <c r="G434" i="7"/>
  <c r="E435" i="7"/>
  <c r="G435" i="7"/>
  <c r="E436" i="7"/>
  <c r="G436" i="7"/>
  <c r="E437" i="7"/>
  <c r="G437" i="7"/>
  <c r="E438" i="7"/>
  <c r="G438" i="7"/>
  <c r="E439" i="7"/>
  <c r="G439" i="7"/>
  <c r="E440" i="7"/>
  <c r="G440" i="7"/>
  <c r="E441" i="7"/>
  <c r="G441" i="7"/>
  <c r="E442" i="7"/>
  <c r="G442" i="7"/>
  <c r="E443" i="7"/>
  <c r="G443" i="7"/>
  <c r="E444" i="7"/>
  <c r="G444" i="7"/>
  <c r="E445" i="7"/>
  <c r="G445" i="7"/>
  <c r="E446" i="7"/>
  <c r="G446" i="7"/>
  <c r="E447" i="7"/>
  <c r="G447" i="7"/>
  <c r="E448" i="7"/>
  <c r="G448" i="7"/>
  <c r="E449" i="7"/>
  <c r="G449" i="7"/>
  <c r="E450" i="7"/>
  <c r="G450" i="7"/>
  <c r="E451" i="7"/>
  <c r="G451" i="7"/>
  <c r="E452" i="7"/>
  <c r="G452" i="7"/>
  <c r="E453" i="7"/>
  <c r="G453" i="7"/>
  <c r="E454" i="7"/>
  <c r="G454" i="7"/>
  <c r="E455" i="7"/>
  <c r="G455" i="7"/>
  <c r="E456" i="7"/>
  <c r="G456" i="7"/>
  <c r="E457" i="7"/>
  <c r="G457" i="7"/>
  <c r="E458" i="7"/>
  <c r="G458" i="7"/>
  <c r="E459" i="7"/>
  <c r="G459" i="7"/>
  <c r="E460" i="7"/>
  <c r="G460" i="7"/>
  <c r="E461" i="7"/>
  <c r="G461" i="7"/>
  <c r="E462" i="7"/>
  <c r="G462" i="7"/>
  <c r="E463" i="7"/>
  <c r="G463" i="7"/>
  <c r="E464" i="7"/>
  <c r="G464" i="7"/>
  <c r="E465" i="7"/>
  <c r="G465" i="7"/>
  <c r="E466" i="7"/>
  <c r="G466" i="7"/>
  <c r="E467" i="7"/>
  <c r="G467" i="7"/>
  <c r="E468" i="7"/>
  <c r="G468" i="7"/>
  <c r="E469" i="7"/>
  <c r="G469" i="7"/>
  <c r="E470" i="7"/>
  <c r="G470" i="7"/>
  <c r="E471" i="7"/>
  <c r="G471" i="7"/>
  <c r="E472" i="7"/>
  <c r="G472" i="7"/>
  <c r="E473" i="7"/>
  <c r="G473" i="7"/>
  <c r="E474" i="7"/>
  <c r="G474" i="7"/>
  <c r="E475" i="7"/>
  <c r="G475" i="7"/>
  <c r="E476" i="7"/>
  <c r="G476" i="7"/>
  <c r="E477" i="7"/>
  <c r="G477" i="7"/>
  <c r="E478" i="7"/>
  <c r="G478" i="7"/>
  <c r="E479" i="7"/>
  <c r="G479" i="7"/>
  <c r="E480" i="7"/>
  <c r="G480" i="7"/>
  <c r="E481" i="7"/>
  <c r="G481" i="7"/>
  <c r="E482" i="7"/>
  <c r="G482" i="7"/>
  <c r="E483" i="7"/>
  <c r="G483" i="7"/>
  <c r="E484" i="7"/>
  <c r="G484" i="7"/>
  <c r="E485" i="7"/>
  <c r="G485" i="7"/>
  <c r="E486" i="7"/>
  <c r="G486" i="7"/>
  <c r="E487" i="7"/>
  <c r="G487" i="7"/>
  <c r="E488" i="7"/>
  <c r="G488" i="7"/>
  <c r="E489" i="7"/>
  <c r="G489" i="7"/>
  <c r="E490" i="7"/>
  <c r="G490" i="7"/>
  <c r="E491" i="7"/>
  <c r="G491" i="7"/>
  <c r="E492" i="7"/>
  <c r="G492" i="7"/>
  <c r="E493" i="7"/>
  <c r="G493" i="7"/>
  <c r="E494" i="7"/>
  <c r="G494" i="7"/>
  <c r="E495" i="7"/>
  <c r="G495" i="7"/>
  <c r="E496" i="7"/>
  <c r="G496" i="7"/>
  <c r="E497" i="7"/>
  <c r="G497" i="7"/>
  <c r="E498" i="7"/>
  <c r="G498" i="7"/>
  <c r="E499" i="7"/>
  <c r="G499" i="7"/>
  <c r="E500" i="7"/>
  <c r="G500" i="7"/>
  <c r="E501" i="7"/>
  <c r="G501" i="7"/>
  <c r="E502" i="7"/>
  <c r="G502" i="7"/>
  <c r="E503" i="7"/>
  <c r="G503" i="7"/>
  <c r="E504" i="7"/>
  <c r="G504" i="7"/>
  <c r="E505" i="7"/>
  <c r="G505" i="7"/>
  <c r="E506" i="7"/>
  <c r="G506" i="7"/>
  <c r="E507" i="7"/>
  <c r="G507" i="7"/>
  <c r="E508" i="7"/>
  <c r="G508" i="7"/>
  <c r="E509" i="7"/>
  <c r="G509" i="7"/>
  <c r="E510" i="7"/>
  <c r="G510" i="7"/>
  <c r="E511" i="7"/>
  <c r="G511" i="7"/>
  <c r="E512" i="7"/>
  <c r="G512" i="7"/>
  <c r="E513" i="7"/>
  <c r="G513" i="7"/>
  <c r="E514" i="7"/>
  <c r="G514" i="7"/>
  <c r="E515" i="7"/>
  <c r="G515" i="7"/>
  <c r="E516" i="7"/>
  <c r="G516" i="7"/>
  <c r="E517" i="7"/>
  <c r="G517" i="7"/>
  <c r="E518" i="7"/>
  <c r="G518" i="7"/>
  <c r="E519" i="7"/>
  <c r="G519" i="7"/>
  <c r="E520" i="7"/>
  <c r="G520" i="7"/>
  <c r="E521" i="7"/>
  <c r="G521" i="7"/>
  <c r="E522" i="7"/>
  <c r="G522" i="7"/>
  <c r="E523" i="7"/>
  <c r="G523" i="7"/>
  <c r="E524" i="7"/>
  <c r="G524" i="7"/>
  <c r="E525" i="7"/>
  <c r="G525" i="7"/>
  <c r="E526" i="7"/>
  <c r="G526" i="7"/>
  <c r="E527" i="7"/>
  <c r="G527" i="7"/>
  <c r="E528" i="7"/>
  <c r="G528" i="7"/>
  <c r="E529" i="7"/>
  <c r="G529" i="7"/>
  <c r="E530" i="7"/>
  <c r="G530" i="7"/>
  <c r="E531" i="7"/>
  <c r="G531" i="7"/>
  <c r="E532" i="7"/>
  <c r="G532" i="7"/>
  <c r="E533" i="7"/>
  <c r="G533" i="7"/>
  <c r="E534" i="7"/>
  <c r="G534" i="7"/>
  <c r="E535" i="7"/>
  <c r="G535" i="7"/>
  <c r="E536" i="7"/>
  <c r="G536" i="7"/>
  <c r="E537" i="7"/>
  <c r="G537" i="7"/>
  <c r="E538" i="7"/>
  <c r="G538" i="7"/>
  <c r="E539" i="7"/>
  <c r="G539" i="7"/>
  <c r="E540" i="7"/>
  <c r="G540" i="7"/>
  <c r="E541" i="7"/>
  <c r="G541" i="7"/>
  <c r="E542" i="7"/>
  <c r="G542" i="7"/>
  <c r="E543" i="7"/>
  <c r="G543" i="7"/>
  <c r="E544" i="7"/>
  <c r="G544" i="7"/>
  <c r="E545" i="7"/>
  <c r="G545" i="7"/>
  <c r="E546" i="7"/>
  <c r="G546" i="7"/>
  <c r="E547" i="7"/>
  <c r="G547" i="7"/>
  <c r="E548" i="7"/>
  <c r="G548" i="7"/>
  <c r="E549" i="7"/>
  <c r="G549" i="7"/>
  <c r="E550" i="7"/>
  <c r="G550" i="7"/>
  <c r="E551" i="7"/>
  <c r="G551" i="7"/>
  <c r="E552" i="7"/>
  <c r="G552" i="7"/>
  <c r="E553" i="7"/>
  <c r="G553" i="7"/>
  <c r="E554" i="7"/>
  <c r="G554" i="7"/>
  <c r="E555" i="7"/>
  <c r="G555" i="7"/>
  <c r="E556" i="7"/>
  <c r="G556" i="7"/>
  <c r="E557" i="7"/>
  <c r="G557" i="7"/>
  <c r="E558" i="7"/>
  <c r="G558" i="7"/>
  <c r="E559" i="7"/>
  <c r="G559" i="7"/>
  <c r="E560" i="7"/>
  <c r="G560" i="7"/>
  <c r="E561" i="7"/>
  <c r="G561" i="7"/>
  <c r="E562" i="7"/>
  <c r="G562" i="7"/>
  <c r="E563" i="7"/>
  <c r="G563" i="7"/>
  <c r="E564" i="7"/>
  <c r="G564" i="7"/>
  <c r="E565" i="7"/>
  <c r="G565" i="7"/>
  <c r="E566" i="7"/>
  <c r="G566" i="7"/>
  <c r="E567" i="7"/>
  <c r="G567" i="7"/>
  <c r="E568" i="7"/>
  <c r="G568" i="7"/>
  <c r="E569" i="7"/>
  <c r="G569" i="7"/>
  <c r="G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27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B28" i="7"/>
  <c r="C28" i="7"/>
  <c r="B29" i="7"/>
  <c r="C29" i="7"/>
  <c r="B30" i="7"/>
  <c r="C30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B27" i="7"/>
  <c r="D27" i="7"/>
  <c r="D2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30" i="7"/>
  <c r="D32" i="7"/>
  <c r="D28" i="7"/>
  <c r="D29" i="7"/>
  <c r="B18" i="7"/>
  <c r="B17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C28" i="5"/>
  <c r="N28" i="5"/>
  <c r="C29" i="5"/>
  <c r="N29" i="5"/>
  <c r="C30" i="5"/>
  <c r="N30" i="5"/>
  <c r="C31" i="5"/>
  <c r="N31" i="5"/>
  <c r="C32" i="5"/>
  <c r="N32" i="5"/>
  <c r="C33" i="5"/>
  <c r="N33" i="5"/>
  <c r="C34" i="5"/>
  <c r="N34" i="5"/>
  <c r="C35" i="5"/>
  <c r="N35" i="5"/>
  <c r="C36" i="5"/>
  <c r="N36" i="5"/>
  <c r="C37" i="5"/>
  <c r="N37" i="5"/>
  <c r="C38" i="5"/>
  <c r="N38" i="5"/>
  <c r="C39" i="5"/>
  <c r="N39" i="5"/>
  <c r="C40" i="5"/>
  <c r="N40" i="5"/>
  <c r="C41" i="5"/>
  <c r="N41" i="5"/>
  <c r="C42" i="5"/>
  <c r="N42" i="5"/>
  <c r="C43" i="5"/>
  <c r="N43" i="5"/>
  <c r="C44" i="5"/>
  <c r="N44" i="5"/>
  <c r="C45" i="5"/>
  <c r="N45" i="5"/>
  <c r="C46" i="5"/>
  <c r="N46" i="5"/>
  <c r="C47" i="5"/>
  <c r="N47" i="5"/>
  <c r="C48" i="5"/>
  <c r="N48" i="5"/>
  <c r="C49" i="5"/>
  <c r="N49" i="5"/>
  <c r="C50" i="5"/>
  <c r="N50" i="5"/>
  <c r="C51" i="5"/>
  <c r="N51" i="5"/>
  <c r="C52" i="5"/>
  <c r="N52" i="5"/>
  <c r="C53" i="5"/>
  <c r="N53" i="5"/>
  <c r="C54" i="5"/>
  <c r="N54" i="5"/>
  <c r="C55" i="5"/>
  <c r="N55" i="5"/>
  <c r="C56" i="5"/>
  <c r="N56" i="5"/>
  <c r="C57" i="5"/>
  <c r="N57" i="5"/>
  <c r="C58" i="5"/>
  <c r="N58" i="5"/>
  <c r="C59" i="5"/>
  <c r="N59" i="5"/>
  <c r="C60" i="5"/>
  <c r="N60" i="5"/>
  <c r="C61" i="5"/>
  <c r="N61" i="5"/>
  <c r="C62" i="5"/>
  <c r="N62" i="5"/>
  <c r="C63" i="5"/>
  <c r="N63" i="5"/>
  <c r="C64" i="5"/>
  <c r="N64" i="5"/>
  <c r="C65" i="5"/>
  <c r="N65" i="5"/>
  <c r="C66" i="5"/>
  <c r="N66" i="5"/>
  <c r="C67" i="5"/>
  <c r="N67" i="5"/>
  <c r="C68" i="5"/>
  <c r="N68" i="5"/>
  <c r="C69" i="5"/>
  <c r="N69" i="5"/>
  <c r="C70" i="5"/>
  <c r="N70" i="5"/>
  <c r="C71" i="5"/>
  <c r="N71" i="5"/>
  <c r="C72" i="5"/>
  <c r="N72" i="5"/>
  <c r="C73" i="5"/>
  <c r="N73" i="5"/>
  <c r="C74" i="5"/>
  <c r="N74" i="5"/>
  <c r="C75" i="5"/>
  <c r="N75" i="5"/>
  <c r="C76" i="5"/>
  <c r="N76" i="5"/>
  <c r="C77" i="5"/>
  <c r="N77" i="5"/>
  <c r="C78" i="5"/>
  <c r="N78" i="5"/>
  <c r="C79" i="5"/>
  <c r="N79" i="5"/>
  <c r="C80" i="5"/>
  <c r="N80" i="5"/>
  <c r="C81" i="5"/>
  <c r="N81" i="5"/>
  <c r="C82" i="5"/>
  <c r="N82" i="5"/>
  <c r="C83" i="5"/>
  <c r="N83" i="5"/>
  <c r="C84" i="5"/>
  <c r="N84" i="5"/>
  <c r="C85" i="5"/>
  <c r="N85" i="5"/>
  <c r="C86" i="5"/>
  <c r="N86" i="5"/>
  <c r="C87" i="5"/>
  <c r="N87" i="5"/>
  <c r="C88" i="5"/>
  <c r="N88" i="5"/>
  <c r="C89" i="5"/>
  <c r="N89" i="5"/>
  <c r="C90" i="5"/>
  <c r="N90" i="5"/>
  <c r="C91" i="5"/>
  <c r="N91" i="5"/>
  <c r="C92" i="5"/>
  <c r="N92" i="5"/>
  <c r="C93" i="5"/>
  <c r="N93" i="5"/>
  <c r="C94" i="5"/>
  <c r="N94" i="5"/>
  <c r="C95" i="5"/>
  <c r="N95" i="5"/>
  <c r="C96" i="5"/>
  <c r="N96" i="5"/>
  <c r="C97" i="5"/>
  <c r="N97" i="5"/>
  <c r="C98" i="5"/>
  <c r="N98" i="5"/>
  <c r="C99" i="5"/>
  <c r="N99" i="5"/>
  <c r="C100" i="5"/>
  <c r="N100" i="5"/>
  <c r="C101" i="5"/>
  <c r="N101" i="5"/>
  <c r="C102" i="5"/>
  <c r="N102" i="5"/>
  <c r="C103" i="5"/>
  <c r="N103" i="5"/>
  <c r="C104" i="5"/>
  <c r="N104" i="5"/>
  <c r="C105" i="5"/>
  <c r="N105" i="5"/>
  <c r="C106" i="5"/>
  <c r="N106" i="5"/>
  <c r="C107" i="5"/>
  <c r="N107" i="5"/>
  <c r="C108" i="5"/>
  <c r="N108" i="5"/>
  <c r="C109" i="5"/>
  <c r="N109" i="5"/>
  <c r="C110" i="5"/>
  <c r="N110" i="5"/>
  <c r="C111" i="5"/>
  <c r="N111" i="5"/>
  <c r="C112" i="5"/>
  <c r="N112" i="5"/>
  <c r="C113" i="5"/>
  <c r="N113" i="5"/>
  <c r="C114" i="5"/>
  <c r="N114" i="5"/>
  <c r="C115" i="5"/>
  <c r="N115" i="5"/>
  <c r="C116" i="5"/>
  <c r="N116" i="5"/>
  <c r="C117" i="5"/>
  <c r="N117" i="5"/>
  <c r="C118" i="5"/>
  <c r="N118" i="5"/>
  <c r="C119" i="5"/>
  <c r="N119" i="5"/>
  <c r="C120" i="5"/>
  <c r="N120" i="5"/>
  <c r="C121" i="5"/>
  <c r="N121" i="5"/>
  <c r="C122" i="5"/>
  <c r="N122" i="5"/>
  <c r="C123" i="5"/>
  <c r="N123" i="5"/>
  <c r="C124" i="5"/>
  <c r="N124" i="5"/>
  <c r="C125" i="5"/>
  <c r="N125" i="5"/>
  <c r="C126" i="5"/>
  <c r="N126" i="5"/>
  <c r="C127" i="5"/>
  <c r="N127" i="5"/>
  <c r="C128" i="5"/>
  <c r="N128" i="5"/>
  <c r="C129" i="5"/>
  <c r="N129" i="5"/>
  <c r="C130" i="5"/>
  <c r="N130" i="5"/>
  <c r="C131" i="5"/>
  <c r="N131" i="5"/>
  <c r="C132" i="5"/>
  <c r="N132" i="5"/>
  <c r="C133" i="5"/>
  <c r="N133" i="5"/>
  <c r="C134" i="5"/>
  <c r="N134" i="5"/>
  <c r="C135" i="5"/>
  <c r="N135" i="5"/>
  <c r="C136" i="5"/>
  <c r="N136" i="5"/>
  <c r="C137" i="5"/>
  <c r="N137" i="5"/>
  <c r="C138" i="5"/>
  <c r="N138" i="5"/>
  <c r="C139" i="5"/>
  <c r="N139" i="5"/>
  <c r="C140" i="5"/>
  <c r="N140" i="5"/>
  <c r="C141" i="5"/>
  <c r="N141" i="5"/>
  <c r="C142" i="5"/>
  <c r="N142" i="5"/>
  <c r="C143" i="5"/>
  <c r="N143" i="5"/>
  <c r="C144" i="5"/>
  <c r="N144" i="5"/>
  <c r="C145" i="5"/>
  <c r="N145" i="5"/>
  <c r="C146" i="5"/>
  <c r="N146" i="5"/>
  <c r="C147" i="5"/>
  <c r="N147" i="5"/>
  <c r="C148" i="5"/>
  <c r="N148" i="5"/>
  <c r="C149" i="5"/>
  <c r="N149" i="5"/>
  <c r="C150" i="5"/>
  <c r="N150" i="5"/>
  <c r="C151" i="5"/>
  <c r="N151" i="5"/>
  <c r="C152" i="5"/>
  <c r="N152" i="5"/>
  <c r="C153" i="5"/>
  <c r="N153" i="5"/>
  <c r="C154" i="5"/>
  <c r="N154" i="5"/>
  <c r="C155" i="5"/>
  <c r="N155" i="5"/>
  <c r="C156" i="5"/>
  <c r="N156" i="5"/>
  <c r="C157" i="5"/>
  <c r="N157" i="5"/>
  <c r="C158" i="5"/>
  <c r="N158" i="5"/>
  <c r="C159" i="5"/>
  <c r="N159" i="5"/>
  <c r="C160" i="5"/>
  <c r="N160" i="5"/>
  <c r="C161" i="5"/>
  <c r="N161" i="5"/>
  <c r="C162" i="5"/>
  <c r="N162" i="5"/>
  <c r="C163" i="5"/>
  <c r="N163" i="5"/>
  <c r="C164" i="5"/>
  <c r="N164" i="5"/>
  <c r="C165" i="5"/>
  <c r="N165" i="5"/>
  <c r="C166" i="5"/>
  <c r="N166" i="5"/>
  <c r="C167" i="5"/>
  <c r="N167" i="5"/>
  <c r="C168" i="5"/>
  <c r="N168" i="5"/>
  <c r="C169" i="5"/>
  <c r="N169" i="5"/>
  <c r="C170" i="5"/>
  <c r="N170" i="5"/>
  <c r="C171" i="5"/>
  <c r="N171" i="5"/>
  <c r="C172" i="5"/>
  <c r="N172" i="5"/>
  <c r="C173" i="5"/>
  <c r="N173" i="5"/>
  <c r="C174" i="5"/>
  <c r="N174" i="5"/>
  <c r="C175" i="5"/>
  <c r="N175" i="5"/>
  <c r="C176" i="5"/>
  <c r="N176" i="5"/>
  <c r="C177" i="5"/>
  <c r="N177" i="5"/>
  <c r="C178" i="5"/>
  <c r="N178" i="5"/>
  <c r="C179" i="5"/>
  <c r="N179" i="5"/>
  <c r="C180" i="5"/>
  <c r="N180" i="5"/>
  <c r="C181" i="5"/>
  <c r="N181" i="5"/>
  <c r="C182" i="5"/>
  <c r="N182" i="5"/>
  <c r="C183" i="5"/>
  <c r="N183" i="5"/>
  <c r="C184" i="5"/>
  <c r="N184" i="5"/>
  <c r="C185" i="5"/>
  <c r="N185" i="5"/>
  <c r="C186" i="5"/>
  <c r="N186" i="5"/>
  <c r="C187" i="5"/>
  <c r="N187" i="5"/>
  <c r="C188" i="5"/>
  <c r="N188" i="5"/>
  <c r="C189" i="5"/>
  <c r="N189" i="5"/>
  <c r="C190" i="5"/>
  <c r="N190" i="5"/>
  <c r="C191" i="5"/>
  <c r="N191" i="5"/>
  <c r="C192" i="5"/>
  <c r="N192" i="5"/>
  <c r="C193" i="5"/>
  <c r="N193" i="5"/>
  <c r="C194" i="5"/>
  <c r="N194" i="5"/>
  <c r="C195" i="5"/>
  <c r="N195" i="5"/>
  <c r="C196" i="5"/>
  <c r="N196" i="5"/>
  <c r="C197" i="5"/>
  <c r="N197" i="5"/>
  <c r="C198" i="5"/>
  <c r="N198" i="5"/>
  <c r="C199" i="5"/>
  <c r="N199" i="5"/>
  <c r="C200" i="5"/>
  <c r="N200" i="5"/>
  <c r="C201" i="5"/>
  <c r="N201" i="5"/>
  <c r="C202" i="5"/>
  <c r="N202" i="5"/>
  <c r="C203" i="5"/>
  <c r="N203" i="5"/>
  <c r="C204" i="5"/>
  <c r="N204" i="5"/>
  <c r="C205" i="5"/>
  <c r="N205" i="5"/>
  <c r="C206" i="5"/>
  <c r="N206" i="5"/>
  <c r="C207" i="5"/>
  <c r="N207" i="5"/>
  <c r="C208" i="5"/>
  <c r="N208" i="5"/>
  <c r="C209" i="5"/>
  <c r="N209" i="5"/>
  <c r="C210" i="5"/>
  <c r="N210" i="5"/>
  <c r="C211" i="5"/>
  <c r="N211" i="5"/>
  <c r="C212" i="5"/>
  <c r="N212" i="5"/>
  <c r="C213" i="5"/>
  <c r="N213" i="5"/>
  <c r="C214" i="5"/>
  <c r="N214" i="5"/>
  <c r="C215" i="5"/>
  <c r="N215" i="5"/>
  <c r="C216" i="5"/>
  <c r="N216" i="5"/>
  <c r="C217" i="5"/>
  <c r="N217" i="5"/>
  <c r="C218" i="5"/>
  <c r="N218" i="5"/>
  <c r="C219" i="5"/>
  <c r="N219" i="5"/>
  <c r="C220" i="5"/>
  <c r="N220" i="5"/>
  <c r="C221" i="5"/>
  <c r="N221" i="5"/>
  <c r="C222" i="5"/>
  <c r="N222" i="5"/>
  <c r="C223" i="5"/>
  <c r="N223" i="5"/>
  <c r="C224" i="5"/>
  <c r="N224" i="5"/>
  <c r="C225" i="5"/>
  <c r="N225" i="5"/>
  <c r="C226" i="5"/>
  <c r="N226" i="5"/>
  <c r="C227" i="5"/>
  <c r="N227" i="5"/>
  <c r="C228" i="5"/>
  <c r="N228" i="5"/>
  <c r="C229" i="5"/>
  <c r="N229" i="5"/>
  <c r="C230" i="5"/>
  <c r="N230" i="5"/>
  <c r="C231" i="5"/>
  <c r="N231" i="5"/>
  <c r="C232" i="5"/>
  <c r="N232" i="5"/>
  <c r="C233" i="5"/>
  <c r="N233" i="5"/>
  <c r="C234" i="5"/>
  <c r="N234" i="5"/>
  <c r="C235" i="5"/>
  <c r="N235" i="5"/>
  <c r="C236" i="5"/>
  <c r="N236" i="5"/>
  <c r="C237" i="5"/>
  <c r="N237" i="5"/>
  <c r="C238" i="5"/>
  <c r="N238" i="5"/>
  <c r="C239" i="5"/>
  <c r="N239" i="5"/>
  <c r="C240" i="5"/>
  <c r="N240" i="5"/>
  <c r="C241" i="5"/>
  <c r="N241" i="5"/>
  <c r="C242" i="5"/>
  <c r="N242" i="5"/>
  <c r="C243" i="5"/>
  <c r="N243" i="5"/>
  <c r="C244" i="5"/>
  <c r="N244" i="5"/>
  <c r="C245" i="5"/>
  <c r="N245" i="5"/>
  <c r="C246" i="5"/>
  <c r="N246" i="5"/>
  <c r="C247" i="5"/>
  <c r="N247" i="5"/>
  <c r="C248" i="5"/>
  <c r="N248" i="5"/>
  <c r="C249" i="5"/>
  <c r="N249" i="5"/>
  <c r="C250" i="5"/>
  <c r="N250" i="5"/>
  <c r="C251" i="5"/>
  <c r="N251" i="5"/>
  <c r="C252" i="5"/>
  <c r="N252" i="5"/>
  <c r="C253" i="5"/>
  <c r="N253" i="5"/>
  <c r="C254" i="5"/>
  <c r="N254" i="5"/>
  <c r="C255" i="5"/>
  <c r="N255" i="5"/>
  <c r="C256" i="5"/>
  <c r="N256" i="5"/>
  <c r="C257" i="5"/>
  <c r="N257" i="5"/>
  <c r="C258" i="5"/>
  <c r="N258" i="5"/>
  <c r="C259" i="5"/>
  <c r="N259" i="5"/>
  <c r="C260" i="5"/>
  <c r="N260" i="5"/>
  <c r="C261" i="5"/>
  <c r="N261" i="5"/>
  <c r="C262" i="5"/>
  <c r="N262" i="5"/>
  <c r="C263" i="5"/>
  <c r="N263" i="5"/>
  <c r="C264" i="5"/>
  <c r="N264" i="5"/>
  <c r="C265" i="5"/>
  <c r="N265" i="5"/>
  <c r="C266" i="5"/>
  <c r="N266" i="5"/>
  <c r="C267" i="5"/>
  <c r="N267" i="5"/>
  <c r="C268" i="5"/>
  <c r="N268" i="5"/>
  <c r="C269" i="5"/>
  <c r="N269" i="5"/>
  <c r="C270" i="5"/>
  <c r="N270" i="5"/>
  <c r="C271" i="5"/>
  <c r="N271" i="5"/>
  <c r="C272" i="5"/>
  <c r="N272" i="5"/>
  <c r="C273" i="5"/>
  <c r="N273" i="5"/>
  <c r="C274" i="5"/>
  <c r="N274" i="5"/>
  <c r="C275" i="5"/>
  <c r="N275" i="5"/>
  <c r="C276" i="5"/>
  <c r="N276" i="5"/>
  <c r="C277" i="5"/>
  <c r="N277" i="5"/>
  <c r="C278" i="5"/>
  <c r="N278" i="5"/>
  <c r="C279" i="5"/>
  <c r="N279" i="5"/>
  <c r="C280" i="5"/>
  <c r="N280" i="5"/>
  <c r="C281" i="5"/>
  <c r="N281" i="5"/>
  <c r="C282" i="5"/>
  <c r="N282" i="5"/>
  <c r="C283" i="5"/>
  <c r="N283" i="5"/>
  <c r="C284" i="5"/>
  <c r="N284" i="5"/>
  <c r="C285" i="5"/>
  <c r="N285" i="5"/>
  <c r="C286" i="5"/>
  <c r="N286" i="5"/>
  <c r="C287" i="5"/>
  <c r="N287" i="5"/>
  <c r="C288" i="5"/>
  <c r="N288" i="5"/>
  <c r="C289" i="5"/>
  <c r="N289" i="5"/>
  <c r="C290" i="5"/>
  <c r="N290" i="5"/>
  <c r="C291" i="5"/>
  <c r="N291" i="5"/>
  <c r="C292" i="5"/>
  <c r="N292" i="5"/>
  <c r="C293" i="5"/>
  <c r="N293" i="5"/>
  <c r="C294" i="5"/>
  <c r="N294" i="5"/>
  <c r="C295" i="5"/>
  <c r="N295" i="5"/>
  <c r="C296" i="5"/>
  <c r="N296" i="5"/>
  <c r="C297" i="5"/>
  <c r="N297" i="5"/>
  <c r="C298" i="5"/>
  <c r="N298" i="5"/>
  <c r="C299" i="5"/>
  <c r="N299" i="5"/>
  <c r="C300" i="5"/>
  <c r="N300" i="5"/>
  <c r="C301" i="5"/>
  <c r="N301" i="5"/>
  <c r="C302" i="5"/>
  <c r="N302" i="5"/>
  <c r="C303" i="5"/>
  <c r="N303" i="5"/>
  <c r="C304" i="5"/>
  <c r="N304" i="5"/>
  <c r="C305" i="5"/>
  <c r="N305" i="5"/>
  <c r="C306" i="5"/>
  <c r="N306" i="5"/>
  <c r="C307" i="5"/>
  <c r="N307" i="5"/>
  <c r="C308" i="5"/>
  <c r="N308" i="5"/>
  <c r="C309" i="5"/>
  <c r="N309" i="5"/>
  <c r="C310" i="5"/>
  <c r="N310" i="5"/>
  <c r="C311" i="5"/>
  <c r="N311" i="5"/>
  <c r="C312" i="5"/>
  <c r="N312" i="5"/>
  <c r="C313" i="5"/>
  <c r="N313" i="5"/>
  <c r="C314" i="5"/>
  <c r="N314" i="5"/>
  <c r="C315" i="5"/>
  <c r="N315" i="5"/>
  <c r="C316" i="5"/>
  <c r="N316" i="5"/>
  <c r="C317" i="5"/>
  <c r="N317" i="5"/>
  <c r="C318" i="5"/>
  <c r="N318" i="5"/>
  <c r="C319" i="5"/>
  <c r="N319" i="5"/>
  <c r="C320" i="5"/>
  <c r="N320" i="5"/>
  <c r="C321" i="5"/>
  <c r="N321" i="5"/>
  <c r="C322" i="5"/>
  <c r="N322" i="5"/>
  <c r="C323" i="5"/>
  <c r="N323" i="5"/>
  <c r="C324" i="5"/>
  <c r="N324" i="5"/>
  <c r="C325" i="5"/>
  <c r="N325" i="5"/>
  <c r="C326" i="5"/>
  <c r="N326" i="5"/>
  <c r="C327" i="5"/>
  <c r="N327" i="5"/>
  <c r="C328" i="5"/>
  <c r="N328" i="5"/>
  <c r="C329" i="5"/>
  <c r="N329" i="5"/>
  <c r="C330" i="5"/>
  <c r="N330" i="5"/>
  <c r="C331" i="5"/>
  <c r="N331" i="5"/>
  <c r="C332" i="5"/>
  <c r="N332" i="5"/>
  <c r="C333" i="5"/>
  <c r="N333" i="5"/>
  <c r="C334" i="5"/>
  <c r="N334" i="5"/>
  <c r="C335" i="5"/>
  <c r="N335" i="5"/>
  <c r="C336" i="5"/>
  <c r="N336" i="5"/>
  <c r="C337" i="5"/>
  <c r="N337" i="5"/>
  <c r="C338" i="5"/>
  <c r="N338" i="5"/>
  <c r="C339" i="5"/>
  <c r="N339" i="5"/>
  <c r="C340" i="5"/>
  <c r="N340" i="5"/>
  <c r="C341" i="5"/>
  <c r="N341" i="5"/>
  <c r="C342" i="5"/>
  <c r="N342" i="5"/>
  <c r="C343" i="5"/>
  <c r="N343" i="5"/>
  <c r="C344" i="5"/>
  <c r="N344" i="5"/>
  <c r="C345" i="5"/>
  <c r="N345" i="5"/>
  <c r="C346" i="5"/>
  <c r="N346" i="5"/>
  <c r="C347" i="5"/>
  <c r="N347" i="5"/>
  <c r="C348" i="5"/>
  <c r="N348" i="5"/>
  <c r="C349" i="5"/>
  <c r="N349" i="5"/>
  <c r="C350" i="5"/>
  <c r="N350" i="5"/>
  <c r="C351" i="5"/>
  <c r="N351" i="5"/>
  <c r="C352" i="5"/>
  <c r="N352" i="5"/>
  <c r="C353" i="5"/>
  <c r="N353" i="5"/>
  <c r="C354" i="5"/>
  <c r="N354" i="5"/>
  <c r="C355" i="5"/>
  <c r="N355" i="5"/>
  <c r="C356" i="5"/>
  <c r="N356" i="5"/>
  <c r="C357" i="5"/>
  <c r="N357" i="5"/>
  <c r="C358" i="5"/>
  <c r="N358" i="5"/>
  <c r="C359" i="5"/>
  <c r="N359" i="5"/>
  <c r="C360" i="5"/>
  <c r="N360" i="5"/>
  <c r="C361" i="5"/>
  <c r="N361" i="5"/>
  <c r="C362" i="5"/>
  <c r="N362" i="5"/>
  <c r="C363" i="5"/>
  <c r="N363" i="5"/>
  <c r="C364" i="5"/>
  <c r="N364" i="5"/>
  <c r="C365" i="5"/>
  <c r="N365" i="5"/>
  <c r="C366" i="5"/>
  <c r="N366" i="5"/>
  <c r="C367" i="5"/>
  <c r="N367" i="5"/>
  <c r="C368" i="5"/>
  <c r="N368" i="5"/>
  <c r="C369" i="5"/>
  <c r="N369" i="5"/>
  <c r="C370" i="5"/>
  <c r="N370" i="5"/>
  <c r="C371" i="5"/>
  <c r="N371" i="5"/>
  <c r="C372" i="5"/>
  <c r="N372" i="5"/>
  <c r="C373" i="5"/>
  <c r="N373" i="5"/>
  <c r="C374" i="5"/>
  <c r="N374" i="5"/>
  <c r="C375" i="5"/>
  <c r="N375" i="5"/>
  <c r="C376" i="5"/>
  <c r="N376" i="5"/>
  <c r="C377" i="5"/>
  <c r="N377" i="5"/>
  <c r="C378" i="5"/>
  <c r="N378" i="5"/>
  <c r="C379" i="5"/>
  <c r="N379" i="5"/>
  <c r="C380" i="5"/>
  <c r="N380" i="5"/>
  <c r="C381" i="5"/>
  <c r="N381" i="5"/>
  <c r="C382" i="5"/>
  <c r="N382" i="5"/>
  <c r="C383" i="5"/>
  <c r="N383" i="5"/>
  <c r="C384" i="5"/>
  <c r="N384" i="5"/>
  <c r="C385" i="5"/>
  <c r="N385" i="5"/>
  <c r="C386" i="5"/>
  <c r="N386" i="5"/>
  <c r="C387" i="5"/>
  <c r="N387" i="5"/>
  <c r="C388" i="5"/>
  <c r="N388" i="5"/>
  <c r="C389" i="5"/>
  <c r="N389" i="5"/>
  <c r="C390" i="5"/>
  <c r="N390" i="5"/>
  <c r="C391" i="5"/>
  <c r="N391" i="5"/>
  <c r="C392" i="5"/>
  <c r="N392" i="5"/>
  <c r="C393" i="5"/>
  <c r="N393" i="5"/>
  <c r="C394" i="5"/>
  <c r="N394" i="5"/>
  <c r="C395" i="5"/>
  <c r="N395" i="5"/>
  <c r="C396" i="5"/>
  <c r="N396" i="5"/>
  <c r="C397" i="5"/>
  <c r="N397" i="5"/>
  <c r="C398" i="5"/>
  <c r="N398" i="5"/>
  <c r="C399" i="5"/>
  <c r="N399" i="5"/>
  <c r="C400" i="5"/>
  <c r="N400" i="5"/>
  <c r="C401" i="5"/>
  <c r="N401" i="5"/>
  <c r="C402" i="5"/>
  <c r="N402" i="5"/>
  <c r="C403" i="5"/>
  <c r="N403" i="5"/>
  <c r="C404" i="5"/>
  <c r="N404" i="5"/>
  <c r="C405" i="5"/>
  <c r="N405" i="5"/>
  <c r="C406" i="5"/>
  <c r="N406" i="5"/>
  <c r="C407" i="5"/>
  <c r="N407" i="5"/>
  <c r="C408" i="5"/>
  <c r="N408" i="5"/>
  <c r="C409" i="5"/>
  <c r="N409" i="5"/>
  <c r="C410" i="5"/>
  <c r="N410" i="5"/>
  <c r="C411" i="5"/>
  <c r="N411" i="5"/>
  <c r="C412" i="5"/>
  <c r="N412" i="5"/>
  <c r="C413" i="5"/>
  <c r="N413" i="5"/>
  <c r="C414" i="5"/>
  <c r="N414" i="5"/>
  <c r="C415" i="5"/>
  <c r="N415" i="5"/>
  <c r="C416" i="5"/>
  <c r="N416" i="5"/>
  <c r="C417" i="5"/>
  <c r="N417" i="5"/>
  <c r="C418" i="5"/>
  <c r="N418" i="5"/>
  <c r="C419" i="5"/>
  <c r="N419" i="5"/>
  <c r="C420" i="5"/>
  <c r="N420" i="5"/>
  <c r="C421" i="5"/>
  <c r="N421" i="5"/>
  <c r="C422" i="5"/>
  <c r="N422" i="5"/>
  <c r="C423" i="5"/>
  <c r="N423" i="5"/>
  <c r="C424" i="5"/>
  <c r="N424" i="5"/>
  <c r="C425" i="5"/>
  <c r="N425" i="5"/>
  <c r="C426" i="5"/>
  <c r="N426" i="5"/>
  <c r="C427" i="5"/>
  <c r="N427" i="5"/>
  <c r="C428" i="5"/>
  <c r="N428" i="5"/>
  <c r="C429" i="5"/>
  <c r="N429" i="5"/>
  <c r="C430" i="5"/>
  <c r="N430" i="5"/>
  <c r="C431" i="5"/>
  <c r="N431" i="5"/>
  <c r="C432" i="5"/>
  <c r="N432" i="5"/>
  <c r="C433" i="5"/>
  <c r="N433" i="5"/>
  <c r="C434" i="5"/>
  <c r="N434" i="5"/>
  <c r="C435" i="5"/>
  <c r="N435" i="5"/>
  <c r="C436" i="5"/>
  <c r="N436" i="5"/>
  <c r="C437" i="5"/>
  <c r="N437" i="5"/>
  <c r="C438" i="5"/>
  <c r="N438" i="5"/>
  <c r="C439" i="5"/>
  <c r="N439" i="5"/>
  <c r="C440" i="5"/>
  <c r="N440" i="5"/>
  <c r="C441" i="5"/>
  <c r="N441" i="5"/>
  <c r="C442" i="5"/>
  <c r="N442" i="5"/>
  <c r="C443" i="5"/>
  <c r="N443" i="5"/>
  <c r="C444" i="5"/>
  <c r="N444" i="5"/>
  <c r="C445" i="5"/>
  <c r="N445" i="5"/>
  <c r="C446" i="5"/>
  <c r="N446" i="5"/>
  <c r="C447" i="5"/>
  <c r="N447" i="5"/>
  <c r="C448" i="5"/>
  <c r="N448" i="5"/>
  <c r="C449" i="5"/>
  <c r="N449" i="5"/>
  <c r="C450" i="5"/>
  <c r="N450" i="5"/>
  <c r="C451" i="5"/>
  <c r="N451" i="5"/>
  <c r="C452" i="5"/>
  <c r="N452" i="5"/>
  <c r="C453" i="5"/>
  <c r="N453" i="5"/>
  <c r="C454" i="5"/>
  <c r="N454" i="5"/>
  <c r="C455" i="5"/>
  <c r="N455" i="5"/>
  <c r="C456" i="5"/>
  <c r="N456" i="5"/>
  <c r="C457" i="5"/>
  <c r="N457" i="5"/>
  <c r="C458" i="5"/>
  <c r="N458" i="5"/>
  <c r="C459" i="5"/>
  <c r="N459" i="5"/>
  <c r="C460" i="5"/>
  <c r="N460" i="5"/>
  <c r="C461" i="5"/>
  <c r="N461" i="5"/>
  <c r="C462" i="5"/>
  <c r="N462" i="5"/>
  <c r="C463" i="5"/>
  <c r="N463" i="5"/>
  <c r="C464" i="5"/>
  <c r="N464" i="5"/>
  <c r="C465" i="5"/>
  <c r="N465" i="5"/>
  <c r="C466" i="5"/>
  <c r="N466" i="5"/>
  <c r="C467" i="5"/>
  <c r="N467" i="5"/>
  <c r="C468" i="5"/>
  <c r="N468" i="5"/>
  <c r="C469" i="5"/>
  <c r="N469" i="5"/>
  <c r="C470" i="5"/>
  <c r="N470" i="5"/>
  <c r="C471" i="5"/>
  <c r="N471" i="5"/>
  <c r="C472" i="5"/>
  <c r="N472" i="5"/>
  <c r="C473" i="5"/>
  <c r="N473" i="5"/>
  <c r="C474" i="5"/>
  <c r="N474" i="5"/>
  <c r="C475" i="5"/>
  <c r="N475" i="5"/>
  <c r="C476" i="5"/>
  <c r="N476" i="5"/>
  <c r="C477" i="5"/>
  <c r="N477" i="5"/>
  <c r="C478" i="5"/>
  <c r="N478" i="5"/>
  <c r="C479" i="5"/>
  <c r="N479" i="5"/>
  <c r="C480" i="5"/>
  <c r="N480" i="5"/>
  <c r="C481" i="5"/>
  <c r="N481" i="5"/>
  <c r="C482" i="5"/>
  <c r="N482" i="5"/>
  <c r="C483" i="5"/>
  <c r="N483" i="5"/>
  <c r="C484" i="5"/>
  <c r="N484" i="5"/>
  <c r="C485" i="5"/>
  <c r="N485" i="5"/>
  <c r="C486" i="5"/>
  <c r="N486" i="5"/>
  <c r="C487" i="5"/>
  <c r="N487" i="5"/>
  <c r="C488" i="5"/>
  <c r="N488" i="5"/>
  <c r="C489" i="5"/>
  <c r="N489" i="5"/>
  <c r="C490" i="5"/>
  <c r="N490" i="5"/>
  <c r="C491" i="5"/>
  <c r="N491" i="5"/>
  <c r="C492" i="5"/>
  <c r="N492" i="5"/>
  <c r="C493" i="5"/>
  <c r="N493" i="5"/>
  <c r="C494" i="5"/>
  <c r="N494" i="5"/>
  <c r="C495" i="5"/>
  <c r="N495" i="5"/>
  <c r="C496" i="5"/>
  <c r="N496" i="5"/>
  <c r="C497" i="5"/>
  <c r="N497" i="5"/>
  <c r="C498" i="5"/>
  <c r="N498" i="5"/>
  <c r="C499" i="5"/>
  <c r="N499" i="5"/>
  <c r="C500" i="5"/>
  <c r="N500" i="5"/>
  <c r="C501" i="5"/>
  <c r="N501" i="5"/>
  <c r="C502" i="5"/>
  <c r="N502" i="5"/>
  <c r="C503" i="5"/>
  <c r="N503" i="5"/>
  <c r="C504" i="5"/>
  <c r="N504" i="5"/>
  <c r="C505" i="5"/>
  <c r="N505" i="5"/>
  <c r="C506" i="5"/>
  <c r="N506" i="5"/>
  <c r="C507" i="5"/>
  <c r="N507" i="5"/>
  <c r="C508" i="5"/>
  <c r="N508" i="5"/>
  <c r="C509" i="5"/>
  <c r="N509" i="5"/>
  <c r="C510" i="5"/>
  <c r="N510" i="5"/>
  <c r="C511" i="5"/>
  <c r="N511" i="5"/>
  <c r="C512" i="5"/>
  <c r="N512" i="5"/>
  <c r="C513" i="5"/>
  <c r="N513" i="5"/>
  <c r="C514" i="5"/>
  <c r="N514" i="5"/>
  <c r="C515" i="5"/>
  <c r="N515" i="5"/>
  <c r="C516" i="5"/>
  <c r="N516" i="5"/>
  <c r="C517" i="5"/>
  <c r="N517" i="5"/>
  <c r="C518" i="5"/>
  <c r="N518" i="5"/>
  <c r="C519" i="5"/>
  <c r="N519" i="5"/>
  <c r="C520" i="5"/>
  <c r="N520" i="5"/>
  <c r="C521" i="5"/>
  <c r="N521" i="5"/>
  <c r="C522" i="5"/>
  <c r="N522" i="5"/>
  <c r="C523" i="5"/>
  <c r="N523" i="5"/>
  <c r="C524" i="5"/>
  <c r="N524" i="5"/>
  <c r="C525" i="5"/>
  <c r="N525" i="5"/>
  <c r="C526" i="5"/>
  <c r="N526" i="5"/>
  <c r="C527" i="5"/>
  <c r="N527" i="5"/>
  <c r="C528" i="5"/>
  <c r="N528" i="5"/>
  <c r="C529" i="5"/>
  <c r="N529" i="5"/>
  <c r="C530" i="5"/>
  <c r="N530" i="5"/>
  <c r="C531" i="5"/>
  <c r="N531" i="5"/>
  <c r="C532" i="5"/>
  <c r="N532" i="5"/>
  <c r="C533" i="5"/>
  <c r="N533" i="5"/>
  <c r="C534" i="5"/>
  <c r="N534" i="5"/>
  <c r="C535" i="5"/>
  <c r="N535" i="5"/>
  <c r="C536" i="5"/>
  <c r="N536" i="5"/>
  <c r="C537" i="5"/>
  <c r="N537" i="5"/>
  <c r="C538" i="5"/>
  <c r="N538" i="5"/>
  <c r="C539" i="5"/>
  <c r="N539" i="5"/>
  <c r="C540" i="5"/>
  <c r="N540" i="5"/>
  <c r="C541" i="5"/>
  <c r="N541" i="5"/>
  <c r="C542" i="5"/>
  <c r="N542" i="5"/>
  <c r="C543" i="5"/>
  <c r="N543" i="5"/>
  <c r="C544" i="5"/>
  <c r="N544" i="5"/>
  <c r="C545" i="5"/>
  <c r="N545" i="5"/>
  <c r="C546" i="5"/>
  <c r="N546" i="5"/>
  <c r="C547" i="5"/>
  <c r="N547" i="5"/>
  <c r="C548" i="5"/>
  <c r="N548" i="5"/>
  <c r="C549" i="5"/>
  <c r="N549" i="5"/>
  <c r="C550" i="5"/>
  <c r="N550" i="5"/>
  <c r="C551" i="5"/>
  <c r="N551" i="5"/>
  <c r="C552" i="5"/>
  <c r="N552" i="5"/>
  <c r="C553" i="5"/>
  <c r="N553" i="5"/>
  <c r="C554" i="5"/>
  <c r="N554" i="5"/>
  <c r="C555" i="5"/>
  <c r="N555" i="5"/>
  <c r="C556" i="5"/>
  <c r="N556" i="5"/>
  <c r="C557" i="5"/>
  <c r="N557" i="5"/>
  <c r="C558" i="5"/>
  <c r="N558" i="5"/>
  <c r="C559" i="5"/>
  <c r="N559" i="5"/>
  <c r="C560" i="5"/>
  <c r="N560" i="5"/>
  <c r="C561" i="5"/>
  <c r="N561" i="5"/>
  <c r="C562" i="5"/>
  <c r="N562" i="5"/>
  <c r="C563" i="5"/>
  <c r="N563" i="5"/>
  <c r="C564" i="5"/>
  <c r="N564" i="5"/>
  <c r="C565" i="5"/>
  <c r="N565" i="5"/>
  <c r="C566" i="5"/>
  <c r="N566" i="5"/>
  <c r="C567" i="5"/>
  <c r="N567" i="5"/>
  <c r="C568" i="5"/>
  <c r="N568" i="5"/>
  <c r="C569" i="5"/>
  <c r="N569" i="5"/>
  <c r="C27" i="5"/>
  <c r="N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G27" i="5"/>
  <c r="E27" i="5"/>
  <c r="F27" i="5"/>
  <c r="H27" i="5"/>
  <c r="I27" i="5"/>
  <c r="J27" i="5"/>
  <c r="K27" i="5"/>
  <c r="L27" i="5"/>
  <c r="M27" i="5"/>
  <c r="D27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28" i="5"/>
  <c r="B29" i="5"/>
  <c r="B30" i="5"/>
  <c r="B31" i="5"/>
  <c r="B32" i="5"/>
  <c r="B33" i="5"/>
  <c r="B34" i="5"/>
  <c r="B35" i="5"/>
  <c r="B27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28" i="5"/>
  <c r="C24" i="5"/>
  <c r="B21" i="5"/>
  <c r="B20" i="5"/>
  <c r="B15" i="5"/>
  <c r="B14" i="5"/>
  <c r="C15" i="5"/>
  <c r="C14" i="5"/>
  <c r="C13" i="5"/>
  <c r="F9" i="1"/>
  <c r="C8" i="1"/>
  <c r="C17" i="1"/>
  <c r="B11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47" authorId="0" shapeId="0" xr:uid="{45DD2128-8D2D-41F2-8C5C-2685596706C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AbstractLIBORMonteCarloProduct.
</t>
        </r>
      </text>
    </comment>
    <comment ref="B49" authorId="0" shapeId="0" xr:uid="{B2D7D1BD-CDF6-4E1E-8238-50E64E5ABDA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If this is not done, one obtains a NullPointerException upon IM calculation.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2" authorId="0" shapeId="0" xr:uid="{B00C2A38-5DE5-4DB5-95C0-EF81AE8F6FE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 xr:uid="{3C06F898-7DC7-49D0-8CFA-4643CA8812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 xr:uid="{8A0F37E7-238B-4063-8C0C-3B06A85AEF9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2" authorId="0" shapeId="0" xr:uid="{062F5C30-411C-4D68-83E0-04FA8138108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 xr:uid="{FE46ED83-CB0C-44EA-9D3D-705BACA8474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 xr:uid="{88FC259D-5303-46D0-999E-772E10DE8B3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  <comment ref="D26" authorId="0" shapeId="0" xr:uid="{0743494B-D374-439B-835E-B4B8271BACB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 IM is of type double</t>
        </r>
      </text>
    </comment>
    <comment ref="E26" authorId="0" shapeId="0" xr:uid="{C6682F1E-B343-4B35-B83D-BB8282C60EC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Path number 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2" authorId="0" shapeId="0" xr:uid="{23B30E3B-4502-4D96-9D92-77E94B7F80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 xr:uid="{CD2CDB75-1F26-40A4-9E62-87C18CDB8AE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 xr:uid="{94B26D02-C2FD-43A0-A262-60BF8264AF0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  <comment ref="C26" authorId="0" shapeId="0" xr:uid="{3C27597F-42C9-4F8F-AD45-A8A34D0B1A2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Objects of Type RandomVariable</t>
        </r>
      </text>
    </comment>
    <comment ref="D26" authorId="0" shapeId="0" xr:uid="{322F3662-991A-4677-991A-14BB9DE9D5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Path number i</t>
        </r>
      </text>
    </comment>
  </commentList>
</comments>
</file>

<file path=xl/sharedStrings.xml><?xml version="1.0" encoding="utf-8"?>
<sst xmlns="http://schemas.openxmlformats.org/spreadsheetml/2006/main" count="226" uniqueCount="130">
  <si>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</si>
  <si>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</si>
  <si>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</si>
  <si>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</si>
  <si>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</si>
  <si>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</si>
  <si>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</si>
  <si>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</si>
  <si>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</si>
  <si>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</si>
  <si>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</si>
  <si>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</si>
  <si>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</si>
  <si>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</si>
  <si>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</si>
  <si>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Parameters</t>
  </si>
  <si>
    <t>Object:</t>
  </si>
  <si>
    <t>lib</t>
  </si>
  <si>
    <t>Portfolio of Swaps</t>
  </si>
  <si>
    <t>Schedule Floating Leg</t>
  </si>
  <si>
    <t>Schedule Fixed Leg</t>
  </si>
  <si>
    <t xml:space="preserve">Maturities </t>
  </si>
  <si>
    <t>Swap Leg Float</t>
  </si>
  <si>
    <t>Swap Leg Fixed</t>
  </si>
  <si>
    <t>Swap</t>
  </si>
  <si>
    <t>Portfolio</t>
  </si>
  <si>
    <t>Objects:</t>
  </si>
  <si>
    <t>5Y</t>
  </si>
  <si>
    <t>semiannual</t>
  </si>
  <si>
    <t>30/360</t>
  </si>
  <si>
    <t>first</t>
  </si>
  <si>
    <t>following</t>
  </si>
  <si>
    <t>LIBOR Index</t>
  </si>
  <si>
    <t>Further Parameters</t>
  </si>
  <si>
    <t>NPV</t>
  </si>
  <si>
    <t>0D</t>
  </si>
  <si>
    <t>Swap Portfolio directly</t>
  </si>
  <si>
    <t>Swaption</t>
  </si>
  <si>
    <t>type AbstractLIBORMonteCarloProduct[]</t>
  </si>
  <si>
    <r>
      <t xml:space="preserve">Note: </t>
    </r>
    <r>
      <rPr>
        <sz val="11"/>
        <color theme="1"/>
        <rFont val="Calibri"/>
        <family val="2"/>
        <scheme val="minor"/>
      </rPr>
      <t xml:space="preserve">This sheet requires Obba 4.0.14 or better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</si>
  <si>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Note: This sheet requires Obba 3.1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</si>
  <si>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t>wrapped into portfolio</t>
  </si>
  <si>
    <t>Here we create the portfolio by invoking the functions "createSwap"</t>
  </si>
  <si>
    <t>LIBOR Market Model</t>
  </si>
  <si>
    <t xml:space="preserve">Class Name </t>
  </si>
  <si>
    <t>Forward Curve</t>
  </si>
  <si>
    <t>net.finmath.montecarlo.automaticdifferentiation</t>
  </si>
  <si>
    <t>Classes</t>
  </si>
  <si>
    <t>Other parameters (Regression)</t>
  </si>
  <si>
    <t>Other Parameters (SIMM)</t>
  </si>
  <si>
    <t>SIMM</t>
  </si>
  <si>
    <t>SIMM Parameters</t>
  </si>
  <si>
    <t>Libor Market Model</t>
  </si>
  <si>
    <t>Product</t>
  </si>
  <si>
    <t>RegularCurrency</t>
  </si>
  <si>
    <t>initialmargin.simm.SIMMAAD</t>
  </si>
  <si>
    <t>Stochastic</t>
  </si>
  <si>
    <t>Simulation parameters</t>
  </si>
  <si>
    <t>Time</t>
  </si>
  <si>
    <t xml:space="preserve">Initial Margin </t>
  </si>
  <si>
    <t>DoCalculate</t>
  </si>
  <si>
    <t>Average Initial Margin</t>
  </si>
  <si>
    <t>IM_0 
[71055]</t>
  </si>
  <si>
    <t/>
  </si>
  <si>
    <t>IM_0.1 
[71059]</t>
  </si>
  <si>
    <t>IM_0.2 
[71061]</t>
  </si>
  <si>
    <t>IM_0.3 
[71063]</t>
  </si>
  <si>
    <t>IM_0.4 
[71065]</t>
  </si>
  <si>
    <t>IM_0.5 
[71067]</t>
  </si>
  <si>
    <t>IM_0.6 
[71069]</t>
  </si>
  <si>
    <t>IM_0.7 
[71071]</t>
  </si>
  <si>
    <t>IM_0.8 
[71073]</t>
  </si>
  <si>
    <t>IM_0.9 
[71075]</t>
  </si>
  <si>
    <t>IM_1 
[71077]</t>
  </si>
  <si>
    <t>IM_1.1 
[71079]</t>
  </si>
  <si>
    <t>IM_1.2 
[71081]</t>
  </si>
  <si>
    <t>IM_1.3 
[71083]</t>
  </si>
  <si>
    <t>IM_1.4 
[71085]</t>
  </si>
  <si>
    <t>IM_1.5 
[71087]</t>
  </si>
  <si>
    <t>IM_1.6 
[71089]</t>
  </si>
  <si>
    <t>IM_1.7 
[71091]</t>
  </si>
  <si>
    <t>IM_1.8 
[71093]</t>
  </si>
  <si>
    <t>IM_1.9 
[71095]</t>
  </si>
  <si>
    <t>IM_2 
[71097]</t>
  </si>
  <si>
    <t>IM_2.1 
[71099]</t>
  </si>
  <si>
    <t>IM_2.2 
[71101]</t>
  </si>
  <si>
    <t>IM_2.3 
[71103]</t>
  </si>
  <si>
    <t>IM_2.4 
[71105]</t>
  </si>
  <si>
    <t>IM_2.5 
[71107]</t>
  </si>
  <si>
    <t>IM_2.6 
[71109]</t>
  </si>
  <si>
    <t>IM_2.7 
[71111]</t>
  </si>
  <si>
    <t>IM_2.8 
[71113]</t>
  </si>
  <si>
    <t>IM_2.9 
[71115]</t>
  </si>
  <si>
    <t>IM_3 
[71117]</t>
  </si>
  <si>
    <t>IM_3.1 
[71119]</t>
  </si>
  <si>
    <t>IM_3.2 
[71121]</t>
  </si>
  <si>
    <t>IM_3.3 
[71123]</t>
  </si>
  <si>
    <t>IM_3.4 
[71125]</t>
  </si>
  <si>
    <t>IM_3.5 
[71127]</t>
  </si>
  <si>
    <t>IM_3.6 
[71129]</t>
  </si>
  <si>
    <t>IM_3.7 
[71131]</t>
  </si>
  <si>
    <t>IM_3.8 
[71133]</t>
  </si>
  <si>
    <t>IM_3.9 
[71135]</t>
  </si>
  <si>
    <t>IM_4 
[71137]</t>
  </si>
  <si>
    <t>IM_4.1 
[71139]</t>
  </si>
  <si>
    <t>IM_4.2 
[71141]</t>
  </si>
  <si>
    <t>IM_4.3 
[71143]</t>
  </si>
  <si>
    <t>IM_4.4 
[71145]</t>
  </si>
  <si>
    <t>IM_4.5 
[71147]</t>
  </si>
  <si>
    <t>IM_4.6 
[71149]</t>
  </si>
  <si>
    <t>IM_4.7 
[71151]</t>
  </si>
  <si>
    <t>IM_4.8 
[71153]</t>
  </si>
  <si>
    <t>IM_4.9 
[71155]</t>
  </si>
  <si>
    <t>IM_5 
[71157]</t>
  </si>
  <si>
    <t>SIMM: 5Y Swap with TimeGridAdjustment</t>
  </si>
  <si>
    <t>Initial Margin by Regression</t>
  </si>
  <si>
    <t>initialmargin.regression.InitialMarginForwardRegression</t>
  </si>
  <si>
    <t>DoDisplay</t>
  </si>
  <si>
    <t>Example of Regression at specific time</t>
  </si>
  <si>
    <t>Initial Margin Regression</t>
  </si>
  <si>
    <t>Simple</t>
  </si>
  <si>
    <t>PathIndex</t>
  </si>
  <si>
    <t>Conditional Expectation (Variance on path)</t>
  </si>
  <si>
    <t>Value</t>
  </si>
  <si>
    <t xml:space="preserve">Discount Curve </t>
  </si>
  <si>
    <t>target\classes</t>
  </si>
  <si>
    <t>squared Portfolio Value Change over MPR on path</t>
  </si>
  <si>
    <t>VolatilityParameter (Volatility From given Matrix)</t>
  </si>
  <si>
    <t>(LSQ)</t>
  </si>
  <si>
    <t>(Simple)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</si>
</sst>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WAHR&quot;;&quot;WAHR&quot;;&quot;FALSCH&quot;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8"/>
      <color indexed="62"/>
      <name val="Arial"/>
      <family val="2"/>
    </font>
    <font>
      <sz val="9"/>
      <name val="Arial"/>
      <family val="2"/>
    </font>
    <font>
      <u/>
      <sz val="11"/>
      <color indexed="1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27"/>
      </patternFill>
    </fill>
    <fill>
      <patternFill patternType="solid">
        <fgColor indexed="31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0000"/>
        <bgColor indexed="26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2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2" fontId="6" fillId="2" borderId="0" xfId="0" applyNumberFormat="1" applyFont="1" applyFill="1" applyAlignment="1">
      <alignment vertical="top"/>
    </xf>
    <xf numFmtId="0" fontId="6" fillId="2" borderId="0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7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0" fillId="5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14" fontId="10" fillId="6" borderId="0" xfId="0" applyNumberFormat="1" applyFont="1" applyFill="1" applyAlignment="1">
      <alignment horizontal="center" vertical="top"/>
    </xf>
    <xf numFmtId="0" fontId="10" fillId="9" borderId="0" xfId="0" applyFont="1" applyFill="1" applyAlignment="1">
      <alignment vertical="top"/>
    </xf>
    <xf numFmtId="0" fontId="10" fillId="7" borderId="0" xfId="0" applyFont="1" applyFill="1" applyAlignment="1">
      <alignment vertical="top"/>
    </xf>
    <xf numFmtId="0" fontId="10" fillId="8" borderId="0" xfId="0" applyFont="1" applyFill="1" applyAlignment="1">
      <alignment horizontal="center" vertical="top"/>
    </xf>
    <xf numFmtId="0" fontId="10" fillId="6" borderId="0" xfId="0" applyNumberFormat="1" applyFont="1" applyFill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10" fillId="9" borderId="0" xfId="0" applyFont="1" applyFill="1" applyBorder="1" applyAlignment="1">
      <alignment vertical="top"/>
    </xf>
    <xf numFmtId="165" fontId="10" fillId="2" borderId="0" xfId="0" applyNumberFormat="1" applyFont="1" applyFill="1" applyAlignment="1">
      <alignment vertical="top"/>
    </xf>
    <xf numFmtId="165" fontId="10" fillId="2" borderId="0" xfId="0" applyNumberFormat="1" applyFont="1" applyFill="1" applyAlignment="1">
      <alignment horizontal="center" vertical="top"/>
    </xf>
    <xf numFmtId="0" fontId="11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0" xfId="0" applyFont="1" applyFill="1" applyAlignment="1">
      <alignment vertical="top" wrapText="1"/>
    </xf>
    <xf numFmtId="0" fontId="15" fillId="5" borderId="0" xfId="0" applyFont="1" applyFill="1" applyAlignment="1">
      <alignment vertical="top"/>
    </xf>
    <xf numFmtId="0" fontId="15" fillId="6" borderId="0" xfId="0" applyNumberFormat="1" applyFont="1" applyFill="1" applyAlignment="1">
      <alignment horizontal="center" vertical="top"/>
    </xf>
    <xf numFmtId="0" fontId="15" fillId="6" borderId="0" xfId="0" applyFont="1" applyFill="1" applyAlignment="1">
      <alignment horizontal="center" vertical="top"/>
    </xf>
    <xf numFmtId="2" fontId="15" fillId="6" borderId="0" xfId="0" applyNumberFormat="1" applyFont="1" applyFill="1" applyAlignment="1">
      <alignment horizontal="center" vertical="top"/>
    </xf>
    <xf numFmtId="165" fontId="15" fillId="2" borderId="0" xfId="0" applyNumberFormat="1" applyFont="1" applyFill="1" applyAlignment="1">
      <alignment vertical="top"/>
    </xf>
    <xf numFmtId="165" fontId="15" fillId="2" borderId="0" xfId="0" applyNumberFormat="1" applyFont="1" applyFill="1" applyAlignment="1">
      <alignment horizontal="center" vertical="top"/>
    </xf>
    <xf numFmtId="0" fontId="10" fillId="7" borderId="0" xfId="0" applyFont="1" applyFill="1" applyAlignment="1">
      <alignment vertical="top" wrapText="1"/>
    </xf>
    <xf numFmtId="0" fontId="1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15" fillId="7" borderId="0" xfId="0" applyFont="1" applyFill="1" applyAlignment="1">
      <alignment vertical="top" wrapText="1"/>
    </xf>
    <xf numFmtId="14" fontId="15" fillId="10" borderId="0" xfId="0" applyNumberFormat="1" applyFont="1" applyFill="1" applyAlignment="1">
      <alignment horizontal="center" vertical="top"/>
    </xf>
    <xf numFmtId="0" fontId="15" fillId="7" borderId="0" xfId="0" applyFont="1" applyFill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2" borderId="5" xfId="0" applyFont="1" applyFill="1" applyBorder="1" applyAlignment="1">
      <alignment vertical="top"/>
    </xf>
    <xf numFmtId="0" fontId="15" fillId="7" borderId="4" xfId="0" applyFont="1" applyFill="1" applyBorder="1" applyAlignment="1">
      <alignment vertical="top"/>
    </xf>
    <xf numFmtId="165" fontId="15" fillId="7" borderId="0" xfId="0" applyNumberFormat="1" applyFont="1" applyFill="1" applyAlignment="1">
      <alignment horizontal="center" vertical="top"/>
    </xf>
    <xf numFmtId="0" fontId="15" fillId="11" borderId="0" xfId="0" applyFont="1" applyFill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16" fillId="2" borderId="0" xfId="0" applyFont="1" applyFill="1" applyAlignment="1">
      <alignment vertical="top"/>
    </xf>
    <xf numFmtId="0" fontId="17" fillId="2" borderId="0" xfId="0" applyFont="1" applyFill="1"/>
    <xf numFmtId="0" fontId="18" fillId="2" borderId="0" xfId="1" applyNumberFormat="1" applyFont="1" applyFill="1" applyBorder="1" applyAlignment="1" applyProtection="1"/>
    <xf numFmtId="0" fontId="17" fillId="2" borderId="1" xfId="0" applyFont="1" applyFill="1" applyBorder="1"/>
    <xf numFmtId="0" fontId="17" fillId="3" borderId="0" xfId="0" applyFont="1" applyFill="1"/>
    <xf numFmtId="0" fontId="17" fillId="2" borderId="0" xfId="0" applyNumberFormat="1" applyFont="1" applyFill="1"/>
    <xf numFmtId="0" fontId="17" fillId="2" borderId="0" xfId="0" applyFont="1" applyFill="1" applyAlignment="1">
      <alignment horizontal="left"/>
    </xf>
    <xf numFmtId="164" fontId="17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0" fontId="17" fillId="2" borderId="0" xfId="0" quotePrefix="1" applyFont="1" applyFill="1"/>
    <xf numFmtId="0" fontId="17" fillId="4" borderId="0" xfId="0" applyFont="1" applyFill="1"/>
    <xf numFmtId="0" fontId="17" fillId="2" borderId="0" xfId="0" applyFont="1" applyFill="1" applyAlignment="1">
      <alignment horizontal="center"/>
    </xf>
    <xf numFmtId="0" fontId="2" fillId="2" borderId="3" xfId="0" applyFont="1" applyFill="1" applyBorder="1" applyAlignment="1">
      <alignment vertical="top"/>
    </xf>
    <xf numFmtId="0" fontId="0" fillId="2" borderId="0" xfId="0" applyFont="1" applyFill="1" applyAlignment="1">
      <alignment horizontal="left"/>
    </xf>
    <xf numFmtId="0" fontId="2" fillId="6" borderId="0" xfId="0" applyNumberFormat="1" applyFont="1" applyFill="1" applyAlignment="1">
      <alignment horizontal="center" vertical="top"/>
    </xf>
    <xf numFmtId="0" fontId="15" fillId="9" borderId="0" xfId="0" applyFont="1" applyFill="1" applyAlignment="1">
      <alignment vertical="top"/>
    </xf>
    <xf numFmtId="0" fontId="9" fillId="2" borderId="0" xfId="0" applyFont="1" applyFill="1" applyBorder="1" applyAlignment="1">
      <alignment vertical="top"/>
    </xf>
  </cellXfs>
  <cellStyles count="2">
    <cellStyle name="Excel Built-in Title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ysClr val="windowText" lastClr="000000"/>
                </a:solidFill>
              </a:rPr>
              <a:t>Variance</a:t>
            </a:r>
            <a:r>
              <a:rPr lang="en-GB" sz="1400" baseline="0">
                <a:solidFill>
                  <a:sysClr val="windowText" lastClr="000000"/>
                </a:solidFill>
              </a:rPr>
              <a:t> Regression</a:t>
            </a:r>
            <a:endParaRPr lang="en-GB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569757053259"/>
          <c:y val="0.12495452178023275"/>
          <c:w val="0.85755456891351967"/>
          <c:h val="0.64049265240192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Regression!$G$26</c:f>
              <c:strCache>
                <c:ptCount val="1"/>
                <c:pt idx="0">
                  <c:v>squared Portfolio Value Change over MPR on path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Regression!$F$27:$F$1026</c:f>
              <c:numCache>
                <c:formatCode>General</c:formatCode>
                <c:ptCount val="1000"/>
                <c:pt idx="0">
                  <c:v>2.2583500386938411</c:v>
                </c:pt>
                <c:pt idx="1">
                  <c:v>9.3771385756729035</c:v>
                </c:pt>
                <c:pt idx="2">
                  <c:v>4.9332265546113847</c:v>
                </c:pt>
                <c:pt idx="3">
                  <c:v>5.7680375341017571</c:v>
                </c:pt>
                <c:pt idx="4">
                  <c:v>8.6843035322640141</c:v>
                </c:pt>
                <c:pt idx="5">
                  <c:v>9.2147805371580453</c:v>
                </c:pt>
                <c:pt idx="6">
                  <c:v>4.7967263803803846</c:v>
                </c:pt>
                <c:pt idx="7">
                  <c:v>11.772908678793399</c:v>
                </c:pt>
                <c:pt idx="8">
                  <c:v>7.0603222618413914</c:v>
                </c:pt>
                <c:pt idx="9">
                  <c:v>6.0297562443701</c:v>
                </c:pt>
                <c:pt idx="10">
                  <c:v>4.0498469791254479</c:v>
                </c:pt>
                <c:pt idx="11">
                  <c:v>4.8236603600606509</c:v>
                </c:pt>
                <c:pt idx="12">
                  <c:v>9.9281735654225294</c:v>
                </c:pt>
                <c:pt idx="13">
                  <c:v>9.8985341447791253</c:v>
                </c:pt>
                <c:pt idx="14">
                  <c:v>5.8072824758404114</c:v>
                </c:pt>
                <c:pt idx="15">
                  <c:v>5.8227320037716641</c:v>
                </c:pt>
                <c:pt idx="16">
                  <c:v>8.6270497561815809</c:v>
                </c:pt>
                <c:pt idx="17">
                  <c:v>6.2239916993655724</c:v>
                </c:pt>
                <c:pt idx="18">
                  <c:v>6.2960452666939695</c:v>
                </c:pt>
                <c:pt idx="19">
                  <c:v>6.2495489459193676</c:v>
                </c:pt>
                <c:pt idx="20">
                  <c:v>10.065954815317408</c:v>
                </c:pt>
                <c:pt idx="21">
                  <c:v>9.2357249279852311</c:v>
                </c:pt>
                <c:pt idx="22">
                  <c:v>4.6920363759994608</c:v>
                </c:pt>
                <c:pt idx="23">
                  <c:v>22.160879927705395</c:v>
                </c:pt>
                <c:pt idx="24">
                  <c:v>9.7272681540602921</c:v>
                </c:pt>
                <c:pt idx="25">
                  <c:v>6.7477695402237954</c:v>
                </c:pt>
                <c:pt idx="26">
                  <c:v>6.4482680408975481</c:v>
                </c:pt>
                <c:pt idx="27">
                  <c:v>9.7969024812019896</c:v>
                </c:pt>
                <c:pt idx="28">
                  <c:v>6.1637509945810161</c:v>
                </c:pt>
                <c:pt idx="29">
                  <c:v>19.898647628916454</c:v>
                </c:pt>
                <c:pt idx="30">
                  <c:v>7.2394024099972034</c:v>
                </c:pt>
                <c:pt idx="31">
                  <c:v>19.231523078897037</c:v>
                </c:pt>
                <c:pt idx="32">
                  <c:v>6.4402436436061139</c:v>
                </c:pt>
                <c:pt idx="33">
                  <c:v>9.6004337650299618</c:v>
                </c:pt>
                <c:pt idx="34">
                  <c:v>5.6925821267927885</c:v>
                </c:pt>
                <c:pt idx="35">
                  <c:v>9.320968786188601</c:v>
                </c:pt>
                <c:pt idx="36">
                  <c:v>7.7949192806851437</c:v>
                </c:pt>
                <c:pt idx="37">
                  <c:v>8.7686992002989257</c:v>
                </c:pt>
                <c:pt idx="38">
                  <c:v>6.9026369863062325</c:v>
                </c:pt>
                <c:pt idx="39">
                  <c:v>4.836434522779145</c:v>
                </c:pt>
                <c:pt idx="40">
                  <c:v>3.2985712845312558</c:v>
                </c:pt>
                <c:pt idx="41">
                  <c:v>12.046467011611673</c:v>
                </c:pt>
                <c:pt idx="42">
                  <c:v>10.389736918957706</c:v>
                </c:pt>
                <c:pt idx="43">
                  <c:v>5.6414010226943478</c:v>
                </c:pt>
                <c:pt idx="44">
                  <c:v>3.4704438798743067</c:v>
                </c:pt>
                <c:pt idx="45">
                  <c:v>10.637900185122763</c:v>
                </c:pt>
                <c:pt idx="46">
                  <c:v>5.0627032917724737</c:v>
                </c:pt>
                <c:pt idx="47">
                  <c:v>5.3611972918942064</c:v>
                </c:pt>
                <c:pt idx="48">
                  <c:v>2.9306463936717888</c:v>
                </c:pt>
                <c:pt idx="49">
                  <c:v>8.8314983006840659</c:v>
                </c:pt>
                <c:pt idx="50">
                  <c:v>2.13068846672398</c:v>
                </c:pt>
                <c:pt idx="51">
                  <c:v>11.530675012180932</c:v>
                </c:pt>
                <c:pt idx="52">
                  <c:v>8.8839526976767011</c:v>
                </c:pt>
                <c:pt idx="53">
                  <c:v>13.958260250027958</c:v>
                </c:pt>
                <c:pt idx="54">
                  <c:v>12.585543734022405</c:v>
                </c:pt>
                <c:pt idx="55">
                  <c:v>4.5602596028055462</c:v>
                </c:pt>
                <c:pt idx="56">
                  <c:v>4.8134718490246069</c:v>
                </c:pt>
                <c:pt idx="57">
                  <c:v>4.159763450303525</c:v>
                </c:pt>
                <c:pt idx="58">
                  <c:v>17.160892678487574</c:v>
                </c:pt>
                <c:pt idx="59">
                  <c:v>13.745109825674463</c:v>
                </c:pt>
                <c:pt idx="60">
                  <c:v>9.5329963125261443</c:v>
                </c:pt>
                <c:pt idx="61">
                  <c:v>4.3973729563284722</c:v>
                </c:pt>
                <c:pt idx="62">
                  <c:v>7.49643628787656</c:v>
                </c:pt>
                <c:pt idx="63">
                  <c:v>8.775262291853684</c:v>
                </c:pt>
                <c:pt idx="64">
                  <c:v>6.0410167185140979</c:v>
                </c:pt>
                <c:pt idx="65">
                  <c:v>8.7109715757336197</c:v>
                </c:pt>
                <c:pt idx="66">
                  <c:v>11.230992999939627</c:v>
                </c:pt>
                <c:pt idx="67">
                  <c:v>12.193564322613536</c:v>
                </c:pt>
                <c:pt idx="68">
                  <c:v>6.4030516309220866</c:v>
                </c:pt>
                <c:pt idx="69">
                  <c:v>4.476679204729753</c:v>
                </c:pt>
                <c:pt idx="70">
                  <c:v>9.4935554007665921</c:v>
                </c:pt>
                <c:pt idx="71">
                  <c:v>18.493303304010691</c:v>
                </c:pt>
                <c:pt idx="72">
                  <c:v>6.802975635986769</c:v>
                </c:pt>
                <c:pt idx="73">
                  <c:v>4.3896049120600464</c:v>
                </c:pt>
                <c:pt idx="74">
                  <c:v>9.347197358567314</c:v>
                </c:pt>
                <c:pt idx="75">
                  <c:v>5.2829488155923547</c:v>
                </c:pt>
                <c:pt idx="76">
                  <c:v>3.8372627988361163</c:v>
                </c:pt>
                <c:pt idx="77">
                  <c:v>9.5664979385640798</c:v>
                </c:pt>
                <c:pt idx="78">
                  <c:v>8.8096953782032195</c:v>
                </c:pt>
                <c:pt idx="79">
                  <c:v>12.140045581806939</c:v>
                </c:pt>
                <c:pt idx="80">
                  <c:v>13.879580624803548</c:v>
                </c:pt>
                <c:pt idx="81">
                  <c:v>5.0944384733420129</c:v>
                </c:pt>
                <c:pt idx="82">
                  <c:v>4.8666277379739675</c:v>
                </c:pt>
                <c:pt idx="83">
                  <c:v>10.050875989725071</c:v>
                </c:pt>
                <c:pt idx="84">
                  <c:v>14.269692223652894</c:v>
                </c:pt>
                <c:pt idx="85">
                  <c:v>7.4785456806007948</c:v>
                </c:pt>
                <c:pt idx="86">
                  <c:v>3.0527325850938736</c:v>
                </c:pt>
                <c:pt idx="87">
                  <c:v>8.4551488964856922</c:v>
                </c:pt>
                <c:pt idx="88">
                  <c:v>3.366702479196221</c:v>
                </c:pt>
                <c:pt idx="89">
                  <c:v>15.097552782441438</c:v>
                </c:pt>
                <c:pt idx="90">
                  <c:v>13.683223074284367</c:v>
                </c:pt>
                <c:pt idx="91">
                  <c:v>6.1239641850925155</c:v>
                </c:pt>
                <c:pt idx="92">
                  <c:v>4.3539661156415885</c:v>
                </c:pt>
                <c:pt idx="93">
                  <c:v>5.6224334853845077</c:v>
                </c:pt>
                <c:pt idx="94">
                  <c:v>14.296632871064144</c:v>
                </c:pt>
                <c:pt idx="95">
                  <c:v>21.983681459102399</c:v>
                </c:pt>
                <c:pt idx="96">
                  <c:v>5.530834308988875</c:v>
                </c:pt>
                <c:pt idx="97">
                  <c:v>1.508408161256815</c:v>
                </c:pt>
                <c:pt idx="98">
                  <c:v>3.1939758032291268</c:v>
                </c:pt>
                <c:pt idx="99">
                  <c:v>6.7962729947087883</c:v>
                </c:pt>
                <c:pt idx="100">
                  <c:v>12.534230623666852</c:v>
                </c:pt>
                <c:pt idx="101">
                  <c:v>8.6311743010260802</c:v>
                </c:pt>
                <c:pt idx="102">
                  <c:v>2.882700677100233</c:v>
                </c:pt>
                <c:pt idx="103">
                  <c:v>4.5361747331168374</c:v>
                </c:pt>
                <c:pt idx="104">
                  <c:v>14.124050850969649</c:v>
                </c:pt>
                <c:pt idx="105">
                  <c:v>5.0925483197274328</c:v>
                </c:pt>
                <c:pt idx="106">
                  <c:v>21.332521093282757</c:v>
                </c:pt>
                <c:pt idx="107">
                  <c:v>5.018092369711936</c:v>
                </c:pt>
                <c:pt idx="108">
                  <c:v>17.473927466596717</c:v>
                </c:pt>
                <c:pt idx="109">
                  <c:v>5.9946319041930289</c:v>
                </c:pt>
                <c:pt idx="110">
                  <c:v>19.555585537471753</c:v>
                </c:pt>
                <c:pt idx="111">
                  <c:v>9.3018377687806666</c:v>
                </c:pt>
                <c:pt idx="112">
                  <c:v>18.041826196707706</c:v>
                </c:pt>
                <c:pt idx="113">
                  <c:v>11.169852617792394</c:v>
                </c:pt>
                <c:pt idx="114">
                  <c:v>11.080042038300819</c:v>
                </c:pt>
                <c:pt idx="115">
                  <c:v>6.9467252444728675</c:v>
                </c:pt>
                <c:pt idx="116">
                  <c:v>6.2055597496666355</c:v>
                </c:pt>
                <c:pt idx="117">
                  <c:v>9.8170558720304637</c:v>
                </c:pt>
                <c:pt idx="118">
                  <c:v>17.435285181205078</c:v>
                </c:pt>
                <c:pt idx="119">
                  <c:v>4.7415806697452325</c:v>
                </c:pt>
                <c:pt idx="120">
                  <c:v>8.280092542885555</c:v>
                </c:pt>
                <c:pt idx="121">
                  <c:v>7.484542632546324</c:v>
                </c:pt>
                <c:pt idx="122">
                  <c:v>11.033124327884344</c:v>
                </c:pt>
                <c:pt idx="123">
                  <c:v>12.548797314068471</c:v>
                </c:pt>
                <c:pt idx="124">
                  <c:v>7.8986271703965398</c:v>
                </c:pt>
                <c:pt idx="125">
                  <c:v>11.787646540870695</c:v>
                </c:pt>
                <c:pt idx="126">
                  <c:v>3.4194611770154344</c:v>
                </c:pt>
                <c:pt idx="127">
                  <c:v>6.540119756421368</c:v>
                </c:pt>
                <c:pt idx="128">
                  <c:v>6.2503928339369343</c:v>
                </c:pt>
                <c:pt idx="129">
                  <c:v>7.1976529986673468</c:v>
                </c:pt>
                <c:pt idx="130">
                  <c:v>6.464634004164898</c:v>
                </c:pt>
                <c:pt idx="131">
                  <c:v>12.237652074364798</c:v>
                </c:pt>
                <c:pt idx="132">
                  <c:v>8.1854780877761506</c:v>
                </c:pt>
                <c:pt idx="133">
                  <c:v>12.451824573951377</c:v>
                </c:pt>
                <c:pt idx="134">
                  <c:v>7.9469270354465857</c:v>
                </c:pt>
                <c:pt idx="135">
                  <c:v>9.9998801055681419</c:v>
                </c:pt>
                <c:pt idx="136">
                  <c:v>9.7905729202210967</c:v>
                </c:pt>
                <c:pt idx="137">
                  <c:v>18.171871723305554</c:v>
                </c:pt>
                <c:pt idx="138">
                  <c:v>7.9544853734633856</c:v>
                </c:pt>
                <c:pt idx="139">
                  <c:v>2.8660554601212533</c:v>
                </c:pt>
                <c:pt idx="140">
                  <c:v>9.509877140826509</c:v>
                </c:pt>
                <c:pt idx="141">
                  <c:v>4.451757681525784</c:v>
                </c:pt>
                <c:pt idx="142">
                  <c:v>6.4570871467895197</c:v>
                </c:pt>
                <c:pt idx="143">
                  <c:v>16.917216570240218</c:v>
                </c:pt>
                <c:pt idx="144">
                  <c:v>11.476401522603645</c:v>
                </c:pt>
                <c:pt idx="145">
                  <c:v>7.8565558289128834</c:v>
                </c:pt>
                <c:pt idx="146">
                  <c:v>21.594590311045039</c:v>
                </c:pt>
                <c:pt idx="147">
                  <c:v>6.460688212390898</c:v>
                </c:pt>
                <c:pt idx="148">
                  <c:v>2.2123370036547367</c:v>
                </c:pt>
                <c:pt idx="149">
                  <c:v>9.4793182481207463</c:v>
                </c:pt>
                <c:pt idx="150">
                  <c:v>9.8887805023112474</c:v>
                </c:pt>
                <c:pt idx="151">
                  <c:v>18.138666036917829</c:v>
                </c:pt>
                <c:pt idx="152">
                  <c:v>5.2436861533489001</c:v>
                </c:pt>
                <c:pt idx="153">
                  <c:v>7.4208370342142658</c:v>
                </c:pt>
                <c:pt idx="154">
                  <c:v>2.2567918540086134</c:v>
                </c:pt>
                <c:pt idx="155">
                  <c:v>4.3726650720451934</c:v>
                </c:pt>
                <c:pt idx="156">
                  <c:v>5.4463100587607025</c:v>
                </c:pt>
                <c:pt idx="157">
                  <c:v>5.6634160454031113</c:v>
                </c:pt>
                <c:pt idx="158">
                  <c:v>7.7362733963954202</c:v>
                </c:pt>
                <c:pt idx="159">
                  <c:v>11.169645983231431</c:v>
                </c:pt>
                <c:pt idx="160">
                  <c:v>4.3128056218329567</c:v>
                </c:pt>
                <c:pt idx="161">
                  <c:v>6.3029344491528443</c:v>
                </c:pt>
                <c:pt idx="162">
                  <c:v>9.3612999097371699</c:v>
                </c:pt>
                <c:pt idx="163">
                  <c:v>17.029408670700651</c:v>
                </c:pt>
                <c:pt idx="164">
                  <c:v>10.227290403964773</c:v>
                </c:pt>
                <c:pt idx="165">
                  <c:v>2.9301984430358701</c:v>
                </c:pt>
                <c:pt idx="166">
                  <c:v>7.1133357644865356</c:v>
                </c:pt>
                <c:pt idx="167">
                  <c:v>6.7949555717451888</c:v>
                </c:pt>
                <c:pt idx="168">
                  <c:v>8.900622991947273</c:v>
                </c:pt>
                <c:pt idx="169">
                  <c:v>11.26117154593188</c:v>
                </c:pt>
                <c:pt idx="170">
                  <c:v>6.7066420872329342</c:v>
                </c:pt>
                <c:pt idx="171">
                  <c:v>13.785441458069554</c:v>
                </c:pt>
                <c:pt idx="172">
                  <c:v>14.233256756602753</c:v>
                </c:pt>
                <c:pt idx="173">
                  <c:v>4.0711320939856606</c:v>
                </c:pt>
                <c:pt idx="174">
                  <c:v>11.383440770154246</c:v>
                </c:pt>
                <c:pt idx="175">
                  <c:v>8.3775692433251887</c:v>
                </c:pt>
                <c:pt idx="176">
                  <c:v>4.4101918927995198</c:v>
                </c:pt>
                <c:pt idx="177">
                  <c:v>4.0140948599175053</c:v>
                </c:pt>
                <c:pt idx="178">
                  <c:v>4.25143079232173</c:v>
                </c:pt>
                <c:pt idx="179">
                  <c:v>5.6420086403075116</c:v>
                </c:pt>
                <c:pt idx="180">
                  <c:v>2.7279137667301185</c:v>
                </c:pt>
                <c:pt idx="181">
                  <c:v>3.739863716539042</c:v>
                </c:pt>
                <c:pt idx="182">
                  <c:v>12.204835471704499</c:v>
                </c:pt>
                <c:pt idx="183">
                  <c:v>9.0193218707567588</c:v>
                </c:pt>
                <c:pt idx="184">
                  <c:v>5.8684565969680209</c:v>
                </c:pt>
                <c:pt idx="185">
                  <c:v>6.0978840720655025</c:v>
                </c:pt>
                <c:pt idx="186">
                  <c:v>21.21340888941489</c:v>
                </c:pt>
                <c:pt idx="187">
                  <c:v>5.1275059059424262</c:v>
                </c:pt>
                <c:pt idx="188">
                  <c:v>2.9789421356319572</c:v>
                </c:pt>
                <c:pt idx="189">
                  <c:v>11.049356447342641</c:v>
                </c:pt>
                <c:pt idx="190">
                  <c:v>8.1744970230933625</c:v>
                </c:pt>
                <c:pt idx="191">
                  <c:v>7.6928621387974188</c:v>
                </c:pt>
                <c:pt idx="192">
                  <c:v>3.8094761420351713</c:v>
                </c:pt>
                <c:pt idx="193">
                  <c:v>1.6375685588300612</c:v>
                </c:pt>
                <c:pt idx="194">
                  <c:v>17.891483931804014</c:v>
                </c:pt>
                <c:pt idx="195">
                  <c:v>5.0092637096194013</c:v>
                </c:pt>
                <c:pt idx="196">
                  <c:v>3.853730266553467</c:v>
                </c:pt>
                <c:pt idx="197">
                  <c:v>7.3835085473909734</c:v>
                </c:pt>
                <c:pt idx="198">
                  <c:v>1.8197610926852519</c:v>
                </c:pt>
                <c:pt idx="199">
                  <c:v>10.306738809771177</c:v>
                </c:pt>
                <c:pt idx="200">
                  <c:v>8.061363970350909</c:v>
                </c:pt>
                <c:pt idx="201">
                  <c:v>6.9118395123901939</c:v>
                </c:pt>
                <c:pt idx="202">
                  <c:v>12.8677129965901</c:v>
                </c:pt>
                <c:pt idx="203">
                  <c:v>6.9404440982400208</c:v>
                </c:pt>
                <c:pt idx="204">
                  <c:v>10.692339605958875</c:v>
                </c:pt>
                <c:pt idx="205">
                  <c:v>6.4432757414281276</c:v>
                </c:pt>
                <c:pt idx="206">
                  <c:v>17.032066578241718</c:v>
                </c:pt>
                <c:pt idx="207">
                  <c:v>3.392982603693707</c:v>
                </c:pt>
                <c:pt idx="208">
                  <c:v>13.751319412911082</c:v>
                </c:pt>
                <c:pt idx="209">
                  <c:v>14.328323462723013</c:v>
                </c:pt>
                <c:pt idx="210">
                  <c:v>4.3655511368322735</c:v>
                </c:pt>
                <c:pt idx="211">
                  <c:v>12.352804092239072</c:v>
                </c:pt>
                <c:pt idx="212">
                  <c:v>3.326434815580475</c:v>
                </c:pt>
                <c:pt idx="213">
                  <c:v>4.7229462596194232</c:v>
                </c:pt>
                <c:pt idx="214">
                  <c:v>8.3734667242208634</c:v>
                </c:pt>
                <c:pt idx="215">
                  <c:v>6.1936670909289617</c:v>
                </c:pt>
                <c:pt idx="216">
                  <c:v>14.269392760379683</c:v>
                </c:pt>
                <c:pt idx="217">
                  <c:v>15.258026822355619</c:v>
                </c:pt>
                <c:pt idx="218">
                  <c:v>11.026018363313495</c:v>
                </c:pt>
                <c:pt idx="219">
                  <c:v>6.8893127699982664</c:v>
                </c:pt>
                <c:pt idx="220">
                  <c:v>8.0030745498490994</c:v>
                </c:pt>
                <c:pt idx="221">
                  <c:v>7.8313303722563257</c:v>
                </c:pt>
                <c:pt idx="222">
                  <c:v>14.517656782573521</c:v>
                </c:pt>
                <c:pt idx="223">
                  <c:v>7.8437743619551386</c:v>
                </c:pt>
                <c:pt idx="224">
                  <c:v>11.08733476090276</c:v>
                </c:pt>
                <c:pt idx="225">
                  <c:v>2.398009111675707</c:v>
                </c:pt>
                <c:pt idx="226">
                  <c:v>11.666094234555869</c:v>
                </c:pt>
                <c:pt idx="227">
                  <c:v>4.7349993964894423</c:v>
                </c:pt>
                <c:pt idx="228">
                  <c:v>3.2728020899625028</c:v>
                </c:pt>
                <c:pt idx="229">
                  <c:v>18.252786698193621</c:v>
                </c:pt>
                <c:pt idx="230">
                  <c:v>15.465550699192818</c:v>
                </c:pt>
                <c:pt idx="231">
                  <c:v>10.811388018778887</c:v>
                </c:pt>
                <c:pt idx="232">
                  <c:v>13.27641263880844</c:v>
                </c:pt>
                <c:pt idx="233">
                  <c:v>6.9002925264578883</c:v>
                </c:pt>
                <c:pt idx="234">
                  <c:v>8.8095026417953974</c:v>
                </c:pt>
                <c:pt idx="235">
                  <c:v>4.8272171557383379</c:v>
                </c:pt>
                <c:pt idx="236">
                  <c:v>3.8585148550858626</c:v>
                </c:pt>
                <c:pt idx="237">
                  <c:v>8.2349101258175246</c:v>
                </c:pt>
                <c:pt idx="238">
                  <c:v>8.3409299116310756</c:v>
                </c:pt>
                <c:pt idx="239">
                  <c:v>7.9230079609359541</c:v>
                </c:pt>
                <c:pt idx="240">
                  <c:v>9.6076891676301486</c:v>
                </c:pt>
                <c:pt idx="241">
                  <c:v>6.9454941473768415</c:v>
                </c:pt>
                <c:pt idx="242">
                  <c:v>11.653995990295293</c:v>
                </c:pt>
                <c:pt idx="243">
                  <c:v>7.9894304390729305</c:v>
                </c:pt>
                <c:pt idx="244">
                  <c:v>7.059272203721866</c:v>
                </c:pt>
                <c:pt idx="245">
                  <c:v>13.122669078551011</c:v>
                </c:pt>
                <c:pt idx="246">
                  <c:v>20.158552912949578</c:v>
                </c:pt>
                <c:pt idx="247">
                  <c:v>4.2947420629100286</c:v>
                </c:pt>
                <c:pt idx="248">
                  <c:v>12.102625655813261</c:v>
                </c:pt>
                <c:pt idx="249">
                  <c:v>4.8587496477918997</c:v>
                </c:pt>
                <c:pt idx="250">
                  <c:v>6.0401025747140933</c:v>
                </c:pt>
                <c:pt idx="251">
                  <c:v>9.6037984659233171</c:v>
                </c:pt>
                <c:pt idx="252">
                  <c:v>5.6467102226940158</c:v>
                </c:pt>
                <c:pt idx="253">
                  <c:v>3.2939805708418395</c:v>
                </c:pt>
                <c:pt idx="254">
                  <c:v>3.97193765545875</c:v>
                </c:pt>
                <c:pt idx="255">
                  <c:v>3.3781047972367073</c:v>
                </c:pt>
                <c:pt idx="256">
                  <c:v>8.8349477428713552</c:v>
                </c:pt>
                <c:pt idx="257">
                  <c:v>5.3520215681423968</c:v>
                </c:pt>
                <c:pt idx="258">
                  <c:v>4.9796289370957387</c:v>
                </c:pt>
                <c:pt idx="259">
                  <c:v>9.6818242985799916</c:v>
                </c:pt>
                <c:pt idx="260">
                  <c:v>6.1935426523611303</c:v>
                </c:pt>
                <c:pt idx="261">
                  <c:v>4.3746421744932427</c:v>
                </c:pt>
                <c:pt idx="262">
                  <c:v>4.4467752524915714</c:v>
                </c:pt>
                <c:pt idx="263">
                  <c:v>3.3327122160121605</c:v>
                </c:pt>
                <c:pt idx="264">
                  <c:v>10.91374806863233</c:v>
                </c:pt>
                <c:pt idx="265">
                  <c:v>5.7566697505700608</c:v>
                </c:pt>
                <c:pt idx="266">
                  <c:v>3.904950363663263</c:v>
                </c:pt>
                <c:pt idx="267">
                  <c:v>5.9778270137055864</c:v>
                </c:pt>
                <c:pt idx="268">
                  <c:v>4.3435667624484271</c:v>
                </c:pt>
                <c:pt idx="269">
                  <c:v>8.0326033485540886</c:v>
                </c:pt>
                <c:pt idx="270">
                  <c:v>10.040808958961508</c:v>
                </c:pt>
                <c:pt idx="271">
                  <c:v>10.033753722792838</c:v>
                </c:pt>
                <c:pt idx="272">
                  <c:v>9.9119051623092034</c:v>
                </c:pt>
                <c:pt idx="273">
                  <c:v>6.6931800285553003</c:v>
                </c:pt>
                <c:pt idx="274">
                  <c:v>12.896421582848649</c:v>
                </c:pt>
                <c:pt idx="275">
                  <c:v>3.8071570709993203</c:v>
                </c:pt>
                <c:pt idx="276">
                  <c:v>4.9790207662432033</c:v>
                </c:pt>
                <c:pt idx="277">
                  <c:v>4.9914563501359073</c:v>
                </c:pt>
                <c:pt idx="278">
                  <c:v>6.2463983429614851</c:v>
                </c:pt>
                <c:pt idx="279">
                  <c:v>7.6921619644639954</c:v>
                </c:pt>
                <c:pt idx="280">
                  <c:v>5.4294972288883212</c:v>
                </c:pt>
                <c:pt idx="281">
                  <c:v>11.809306893668731</c:v>
                </c:pt>
                <c:pt idx="282">
                  <c:v>10.960545589967939</c:v>
                </c:pt>
                <c:pt idx="283">
                  <c:v>7.7611161798390036</c:v>
                </c:pt>
                <c:pt idx="284">
                  <c:v>5.3897644260436808</c:v>
                </c:pt>
                <c:pt idx="285">
                  <c:v>3.6710598010615407</c:v>
                </c:pt>
                <c:pt idx="286">
                  <c:v>6.5813260179770028</c:v>
                </c:pt>
                <c:pt idx="287">
                  <c:v>6.3466998711940104</c:v>
                </c:pt>
                <c:pt idx="288">
                  <c:v>9.4075447726904482</c:v>
                </c:pt>
                <c:pt idx="289">
                  <c:v>3.9655738399604048</c:v>
                </c:pt>
                <c:pt idx="290">
                  <c:v>9.6295213758201559</c:v>
                </c:pt>
                <c:pt idx="291">
                  <c:v>8.879352959570161</c:v>
                </c:pt>
                <c:pt idx="292">
                  <c:v>15.38445156124042</c:v>
                </c:pt>
                <c:pt idx="293">
                  <c:v>14.380112429057025</c:v>
                </c:pt>
                <c:pt idx="294">
                  <c:v>21.945939600723662</c:v>
                </c:pt>
                <c:pt idx="295">
                  <c:v>7.7221839364636473</c:v>
                </c:pt>
                <c:pt idx="296">
                  <c:v>8.1165243803110609</c:v>
                </c:pt>
                <c:pt idx="297">
                  <c:v>4.0027857813253638</c:v>
                </c:pt>
                <c:pt idx="298">
                  <c:v>10.577673814553314</c:v>
                </c:pt>
                <c:pt idx="299">
                  <c:v>6.485794776912277</c:v>
                </c:pt>
                <c:pt idx="300">
                  <c:v>7.6538057151070324</c:v>
                </c:pt>
                <c:pt idx="301">
                  <c:v>8.6810517173926431</c:v>
                </c:pt>
                <c:pt idx="302">
                  <c:v>7.1892744386582006</c:v>
                </c:pt>
                <c:pt idx="303">
                  <c:v>7.5871861373185521</c:v>
                </c:pt>
                <c:pt idx="304">
                  <c:v>13.186351295967917</c:v>
                </c:pt>
                <c:pt idx="305">
                  <c:v>3.3383398302872975</c:v>
                </c:pt>
                <c:pt idx="306">
                  <c:v>4.7133406537007243</c:v>
                </c:pt>
                <c:pt idx="307">
                  <c:v>4.3729578362487631</c:v>
                </c:pt>
                <c:pt idx="308">
                  <c:v>4.2752229825901509</c:v>
                </c:pt>
                <c:pt idx="309">
                  <c:v>8.1697234029093408</c:v>
                </c:pt>
                <c:pt idx="310">
                  <c:v>5.150038333178915</c:v>
                </c:pt>
                <c:pt idx="311">
                  <c:v>2.292947775148674</c:v>
                </c:pt>
                <c:pt idx="312">
                  <c:v>8.044841198530376</c:v>
                </c:pt>
                <c:pt idx="313">
                  <c:v>14.733930530502393</c:v>
                </c:pt>
                <c:pt idx="314">
                  <c:v>9.0748421988294545</c:v>
                </c:pt>
                <c:pt idx="315">
                  <c:v>5.5256009910380222</c:v>
                </c:pt>
                <c:pt idx="316">
                  <c:v>8.1132961768982419</c:v>
                </c:pt>
                <c:pt idx="317">
                  <c:v>5.8757211710229456</c:v>
                </c:pt>
                <c:pt idx="318">
                  <c:v>11.91801840967624</c:v>
                </c:pt>
                <c:pt idx="319">
                  <c:v>5.8138383684630064</c:v>
                </c:pt>
                <c:pt idx="320">
                  <c:v>3.9153393113224588</c:v>
                </c:pt>
                <c:pt idx="321">
                  <c:v>4.5588998293582357</c:v>
                </c:pt>
                <c:pt idx="322">
                  <c:v>6.4708967745624992</c:v>
                </c:pt>
                <c:pt idx="323">
                  <c:v>11.289264664298083</c:v>
                </c:pt>
                <c:pt idx="324">
                  <c:v>4.870910103996696</c:v>
                </c:pt>
                <c:pt idx="325">
                  <c:v>12.26964845582806</c:v>
                </c:pt>
                <c:pt idx="326">
                  <c:v>45.131599563228214</c:v>
                </c:pt>
                <c:pt idx="327">
                  <c:v>6.012930386243843</c:v>
                </c:pt>
                <c:pt idx="328">
                  <c:v>7.0177197387166492</c:v>
                </c:pt>
                <c:pt idx="329">
                  <c:v>4.3265391888741807</c:v>
                </c:pt>
                <c:pt idx="330">
                  <c:v>1.9674750614254095</c:v>
                </c:pt>
                <c:pt idx="331">
                  <c:v>4.5898926589705562</c:v>
                </c:pt>
                <c:pt idx="332">
                  <c:v>13.448495672110147</c:v>
                </c:pt>
                <c:pt idx="333">
                  <c:v>16.166132584041243</c:v>
                </c:pt>
                <c:pt idx="334">
                  <c:v>7.872344219833006</c:v>
                </c:pt>
                <c:pt idx="335">
                  <c:v>5.4848611009886357</c:v>
                </c:pt>
                <c:pt idx="336">
                  <c:v>2.1168815287101785</c:v>
                </c:pt>
                <c:pt idx="337">
                  <c:v>5.3863603620763403</c:v>
                </c:pt>
                <c:pt idx="338">
                  <c:v>5.9887371954500921</c:v>
                </c:pt>
                <c:pt idx="339">
                  <c:v>5.8803866070870336</c:v>
                </c:pt>
                <c:pt idx="340">
                  <c:v>10.094822766087031</c:v>
                </c:pt>
                <c:pt idx="341">
                  <c:v>2.7404128327454051</c:v>
                </c:pt>
                <c:pt idx="342">
                  <c:v>5.2010270714096416</c:v>
                </c:pt>
                <c:pt idx="343">
                  <c:v>13.415223611321942</c:v>
                </c:pt>
                <c:pt idx="344">
                  <c:v>4.7182715018171946</c:v>
                </c:pt>
                <c:pt idx="345">
                  <c:v>10.836339146776265</c:v>
                </c:pt>
                <c:pt idx="346">
                  <c:v>7.1718741505417167</c:v>
                </c:pt>
                <c:pt idx="347">
                  <c:v>7.3310048372231869</c:v>
                </c:pt>
                <c:pt idx="348">
                  <c:v>10.034876621128165</c:v>
                </c:pt>
                <c:pt idx="349">
                  <c:v>7.9129448966672884</c:v>
                </c:pt>
                <c:pt idx="350">
                  <c:v>10.890436957334641</c:v>
                </c:pt>
                <c:pt idx="351">
                  <c:v>4.316164332014206</c:v>
                </c:pt>
                <c:pt idx="352">
                  <c:v>8.1902439154233697</c:v>
                </c:pt>
                <c:pt idx="353">
                  <c:v>9.6513692494849401</c:v>
                </c:pt>
                <c:pt idx="354">
                  <c:v>7.5668025379405481</c:v>
                </c:pt>
                <c:pt idx="355">
                  <c:v>7.1696360273008164</c:v>
                </c:pt>
                <c:pt idx="356">
                  <c:v>10.054933652245614</c:v>
                </c:pt>
                <c:pt idx="357">
                  <c:v>5.1920079352441846</c:v>
                </c:pt>
                <c:pt idx="358">
                  <c:v>6.5107132430333436</c:v>
                </c:pt>
                <c:pt idx="359">
                  <c:v>11.930713754454459</c:v>
                </c:pt>
                <c:pt idx="360">
                  <c:v>29.443715941228632</c:v>
                </c:pt>
                <c:pt idx="361">
                  <c:v>4.2468455190281587</c:v>
                </c:pt>
                <c:pt idx="362">
                  <c:v>3.2909044816227677</c:v>
                </c:pt>
                <c:pt idx="363">
                  <c:v>4.4068104556386505</c:v>
                </c:pt>
                <c:pt idx="364">
                  <c:v>8.6391293016258608</c:v>
                </c:pt>
                <c:pt idx="365">
                  <c:v>4.1836036859132388</c:v>
                </c:pt>
                <c:pt idx="366">
                  <c:v>4.2404506629758982</c:v>
                </c:pt>
                <c:pt idx="367">
                  <c:v>9.0247046038906262</c:v>
                </c:pt>
                <c:pt idx="368">
                  <c:v>3.094059062826477</c:v>
                </c:pt>
                <c:pt idx="369">
                  <c:v>4.6210904341081598</c:v>
                </c:pt>
                <c:pt idx="370">
                  <c:v>12.703269322562823</c:v>
                </c:pt>
                <c:pt idx="371">
                  <c:v>7.2895778637418456</c:v>
                </c:pt>
                <c:pt idx="372">
                  <c:v>20.64018442781402</c:v>
                </c:pt>
                <c:pt idx="373">
                  <c:v>12.177208468236204</c:v>
                </c:pt>
                <c:pt idx="374">
                  <c:v>4.0005065215008395</c:v>
                </c:pt>
                <c:pt idx="375">
                  <c:v>7.1686481078843185</c:v>
                </c:pt>
                <c:pt idx="376">
                  <c:v>4.0344747005861832</c:v>
                </c:pt>
                <c:pt idx="377">
                  <c:v>6.0553430718337156</c:v>
                </c:pt>
                <c:pt idx="378">
                  <c:v>5.7620990132299879</c:v>
                </c:pt>
                <c:pt idx="379">
                  <c:v>7.7575439695582542</c:v>
                </c:pt>
                <c:pt idx="380">
                  <c:v>5.1250006118725722</c:v>
                </c:pt>
                <c:pt idx="381">
                  <c:v>7.5332933444744601</c:v>
                </c:pt>
                <c:pt idx="382">
                  <c:v>7.6177413883473557</c:v>
                </c:pt>
                <c:pt idx="383">
                  <c:v>11.874595293030241</c:v>
                </c:pt>
                <c:pt idx="384">
                  <c:v>2.5547396959385087</c:v>
                </c:pt>
                <c:pt idx="385">
                  <c:v>2.8848764633202699</c:v>
                </c:pt>
                <c:pt idx="386">
                  <c:v>7.7524129989633126</c:v>
                </c:pt>
                <c:pt idx="387">
                  <c:v>23.641684353152293</c:v>
                </c:pt>
                <c:pt idx="388">
                  <c:v>3.9262157174696606</c:v>
                </c:pt>
                <c:pt idx="389">
                  <c:v>6.9172892293359274</c:v>
                </c:pt>
                <c:pt idx="390">
                  <c:v>10.012065180816158</c:v>
                </c:pt>
                <c:pt idx="391">
                  <c:v>10.275305483924011</c:v>
                </c:pt>
                <c:pt idx="392">
                  <c:v>4.8403786818504955</c:v>
                </c:pt>
                <c:pt idx="393">
                  <c:v>6.4456346639090487</c:v>
                </c:pt>
                <c:pt idx="394">
                  <c:v>8.3282451310878312</c:v>
                </c:pt>
                <c:pt idx="395">
                  <c:v>18.163935296549656</c:v>
                </c:pt>
                <c:pt idx="396">
                  <c:v>5.8701606775039137</c:v>
                </c:pt>
                <c:pt idx="397">
                  <c:v>6.4270635331389041</c:v>
                </c:pt>
                <c:pt idx="398">
                  <c:v>12.455033593593567</c:v>
                </c:pt>
                <c:pt idx="399">
                  <c:v>9.5367340034237511</c:v>
                </c:pt>
                <c:pt idx="400">
                  <c:v>29.021323798372681</c:v>
                </c:pt>
                <c:pt idx="401">
                  <c:v>8.4894951011101814</c:v>
                </c:pt>
                <c:pt idx="402">
                  <c:v>4.4339442992671625</c:v>
                </c:pt>
                <c:pt idx="403">
                  <c:v>5.8321312706765527</c:v>
                </c:pt>
                <c:pt idx="404">
                  <c:v>13.350869431303039</c:v>
                </c:pt>
                <c:pt idx="405">
                  <c:v>6.6371891115296489</c:v>
                </c:pt>
                <c:pt idx="406">
                  <c:v>6.5829430140533578</c:v>
                </c:pt>
                <c:pt idx="407">
                  <c:v>4.9131830918792225</c:v>
                </c:pt>
                <c:pt idx="408">
                  <c:v>5.5019953009489111</c:v>
                </c:pt>
                <c:pt idx="409">
                  <c:v>7.7107407627066182</c:v>
                </c:pt>
                <c:pt idx="410">
                  <c:v>13.345812616735472</c:v>
                </c:pt>
                <c:pt idx="411">
                  <c:v>6.3926569195883882</c:v>
                </c:pt>
                <c:pt idx="412">
                  <c:v>8.1827742575631053</c:v>
                </c:pt>
                <c:pt idx="413">
                  <c:v>24.497988660415508</c:v>
                </c:pt>
                <c:pt idx="414">
                  <c:v>17.681733620477061</c:v>
                </c:pt>
                <c:pt idx="415">
                  <c:v>5.7221094575903564</c:v>
                </c:pt>
                <c:pt idx="416">
                  <c:v>4.5403986823496112</c:v>
                </c:pt>
                <c:pt idx="417">
                  <c:v>8.0430056985287841</c:v>
                </c:pt>
                <c:pt idx="418">
                  <c:v>3.2198253905418794</c:v>
                </c:pt>
                <c:pt idx="419">
                  <c:v>11.356187988913423</c:v>
                </c:pt>
                <c:pt idx="420">
                  <c:v>4.9882860003468759</c:v>
                </c:pt>
                <c:pt idx="421">
                  <c:v>13.656341896831909</c:v>
                </c:pt>
                <c:pt idx="422">
                  <c:v>11.340545524849164</c:v>
                </c:pt>
                <c:pt idx="423">
                  <c:v>10.948858286835121</c:v>
                </c:pt>
                <c:pt idx="424">
                  <c:v>9.3982089162488496</c:v>
                </c:pt>
                <c:pt idx="425">
                  <c:v>7.1577324296918876</c:v>
                </c:pt>
                <c:pt idx="426">
                  <c:v>4.2412438809769499</c:v>
                </c:pt>
                <c:pt idx="427">
                  <c:v>13.921845834656692</c:v>
                </c:pt>
                <c:pt idx="428">
                  <c:v>4.9865840569628874</c:v>
                </c:pt>
                <c:pt idx="429">
                  <c:v>5.7871535198715716</c:v>
                </c:pt>
                <c:pt idx="430">
                  <c:v>13.960174763061865</c:v>
                </c:pt>
                <c:pt idx="431">
                  <c:v>12.477095619730685</c:v>
                </c:pt>
                <c:pt idx="432">
                  <c:v>7.7281594379900449</c:v>
                </c:pt>
                <c:pt idx="433">
                  <c:v>12.481541184237374</c:v>
                </c:pt>
                <c:pt idx="434">
                  <c:v>4.8609914876638642</c:v>
                </c:pt>
                <c:pt idx="435">
                  <c:v>8.2872011261929597</c:v>
                </c:pt>
                <c:pt idx="436">
                  <c:v>6.7440495730172572</c:v>
                </c:pt>
                <c:pt idx="437">
                  <c:v>6.1483894631536362</c:v>
                </c:pt>
                <c:pt idx="438">
                  <c:v>3.5761743201469054</c:v>
                </c:pt>
                <c:pt idx="439">
                  <c:v>4.0122174846107184</c:v>
                </c:pt>
                <c:pt idx="440">
                  <c:v>8.4523366793287522</c:v>
                </c:pt>
                <c:pt idx="441">
                  <c:v>16.954431673282599</c:v>
                </c:pt>
                <c:pt idx="442">
                  <c:v>6.7156786656661103</c:v>
                </c:pt>
                <c:pt idx="443">
                  <c:v>8.7909270236474484</c:v>
                </c:pt>
                <c:pt idx="444">
                  <c:v>14.296592115874175</c:v>
                </c:pt>
                <c:pt idx="445">
                  <c:v>13.112111687796173</c:v>
                </c:pt>
                <c:pt idx="446">
                  <c:v>3.5677825147516287</c:v>
                </c:pt>
                <c:pt idx="447">
                  <c:v>6.3477314847556894</c:v>
                </c:pt>
                <c:pt idx="448">
                  <c:v>9.2005602584950896</c:v>
                </c:pt>
                <c:pt idx="449">
                  <c:v>10.103261900057435</c:v>
                </c:pt>
                <c:pt idx="450">
                  <c:v>7.1543085597449618</c:v>
                </c:pt>
                <c:pt idx="451">
                  <c:v>3.3853106660368719</c:v>
                </c:pt>
                <c:pt idx="452">
                  <c:v>11.916420560277464</c:v>
                </c:pt>
                <c:pt idx="453">
                  <c:v>4.2302310553070175</c:v>
                </c:pt>
                <c:pt idx="454">
                  <c:v>4.0811750253798467</c:v>
                </c:pt>
                <c:pt idx="455">
                  <c:v>4.470924261402212</c:v>
                </c:pt>
                <c:pt idx="456">
                  <c:v>6.6236793026445389</c:v>
                </c:pt>
                <c:pt idx="457">
                  <c:v>17.295083422986309</c:v>
                </c:pt>
                <c:pt idx="458">
                  <c:v>8.9663424302225589</c:v>
                </c:pt>
                <c:pt idx="459">
                  <c:v>5.7994712473674319</c:v>
                </c:pt>
                <c:pt idx="460">
                  <c:v>16.480820411538609</c:v>
                </c:pt>
                <c:pt idx="461">
                  <c:v>22.247326068504112</c:v>
                </c:pt>
                <c:pt idx="462">
                  <c:v>5.1434340305122355</c:v>
                </c:pt>
                <c:pt idx="463">
                  <c:v>6.1716994188571146</c:v>
                </c:pt>
                <c:pt idx="464">
                  <c:v>6.2288794732776873</c:v>
                </c:pt>
                <c:pt idx="465">
                  <c:v>4.6205544147907949</c:v>
                </c:pt>
                <c:pt idx="466">
                  <c:v>10.85188367065172</c:v>
                </c:pt>
                <c:pt idx="467">
                  <c:v>10.348022545973349</c:v>
                </c:pt>
                <c:pt idx="468">
                  <c:v>7.610202864039513</c:v>
                </c:pt>
                <c:pt idx="469">
                  <c:v>13.410432119533015</c:v>
                </c:pt>
                <c:pt idx="470">
                  <c:v>15.711500370550967</c:v>
                </c:pt>
                <c:pt idx="471">
                  <c:v>7.6663228835759787</c:v>
                </c:pt>
                <c:pt idx="472">
                  <c:v>11.396878627677753</c:v>
                </c:pt>
                <c:pt idx="473">
                  <c:v>12.638360331734855</c:v>
                </c:pt>
                <c:pt idx="474">
                  <c:v>5.1267411642021878</c:v>
                </c:pt>
                <c:pt idx="475">
                  <c:v>13.541040901623777</c:v>
                </c:pt>
                <c:pt idx="476">
                  <c:v>6.0624848040681529</c:v>
                </c:pt>
                <c:pt idx="477">
                  <c:v>4.7802291423776859</c:v>
                </c:pt>
                <c:pt idx="478">
                  <c:v>15.353433393798065</c:v>
                </c:pt>
                <c:pt idx="479">
                  <c:v>6.1307552869284816</c:v>
                </c:pt>
                <c:pt idx="480">
                  <c:v>5.9157982809129006</c:v>
                </c:pt>
                <c:pt idx="481">
                  <c:v>6.7090840640269818</c:v>
                </c:pt>
                <c:pt idx="482">
                  <c:v>2.4224164727771043</c:v>
                </c:pt>
                <c:pt idx="483">
                  <c:v>3.9158451054089416</c:v>
                </c:pt>
                <c:pt idx="484">
                  <c:v>3.6081416811597906</c:v>
                </c:pt>
                <c:pt idx="485">
                  <c:v>8.0202407100068953</c:v>
                </c:pt>
                <c:pt idx="486">
                  <c:v>11.953906006441557</c:v>
                </c:pt>
                <c:pt idx="487">
                  <c:v>22.056616847361841</c:v>
                </c:pt>
                <c:pt idx="488">
                  <c:v>22.6676585525638</c:v>
                </c:pt>
                <c:pt idx="489">
                  <c:v>12.376392021807309</c:v>
                </c:pt>
                <c:pt idx="490">
                  <c:v>5.3432669378136266</c:v>
                </c:pt>
                <c:pt idx="491">
                  <c:v>6.0953515374999849</c:v>
                </c:pt>
                <c:pt idx="492">
                  <c:v>17.237023633442004</c:v>
                </c:pt>
                <c:pt idx="493">
                  <c:v>3.6506797679400118</c:v>
                </c:pt>
                <c:pt idx="494">
                  <c:v>5.1756694696934487</c:v>
                </c:pt>
                <c:pt idx="495">
                  <c:v>4.9187628979159808</c:v>
                </c:pt>
                <c:pt idx="496">
                  <c:v>6.2158410206988837</c:v>
                </c:pt>
                <c:pt idx="497">
                  <c:v>11.490351801082859</c:v>
                </c:pt>
                <c:pt idx="498">
                  <c:v>9.2928163932964605</c:v>
                </c:pt>
                <c:pt idx="499">
                  <c:v>4.5246857696795084</c:v>
                </c:pt>
                <c:pt idx="500">
                  <c:v>11.747491781813945</c:v>
                </c:pt>
                <c:pt idx="501">
                  <c:v>6.7975501796385771</c:v>
                </c:pt>
                <c:pt idx="502">
                  <c:v>5.0105105368310916</c:v>
                </c:pt>
                <c:pt idx="503">
                  <c:v>4.600739726402729</c:v>
                </c:pt>
                <c:pt idx="504">
                  <c:v>9.286916946246869</c:v>
                </c:pt>
                <c:pt idx="505">
                  <c:v>3.2267350713671425</c:v>
                </c:pt>
                <c:pt idx="506">
                  <c:v>16.328824702968113</c:v>
                </c:pt>
                <c:pt idx="507">
                  <c:v>4.4328049142874786</c:v>
                </c:pt>
                <c:pt idx="508">
                  <c:v>3.3123428458448121</c:v>
                </c:pt>
                <c:pt idx="509">
                  <c:v>4.0712512043238469</c:v>
                </c:pt>
                <c:pt idx="510">
                  <c:v>11.086993326617531</c:v>
                </c:pt>
                <c:pt idx="511">
                  <c:v>6.4422593577290872</c:v>
                </c:pt>
                <c:pt idx="512">
                  <c:v>4.2069222391633785</c:v>
                </c:pt>
                <c:pt idx="513">
                  <c:v>10.445166090639349</c:v>
                </c:pt>
                <c:pt idx="514">
                  <c:v>3.394581738419673</c:v>
                </c:pt>
                <c:pt idx="515">
                  <c:v>31.123760023051585</c:v>
                </c:pt>
                <c:pt idx="516">
                  <c:v>10.882357529433328</c:v>
                </c:pt>
                <c:pt idx="517">
                  <c:v>7.4237640837021353</c:v>
                </c:pt>
                <c:pt idx="518">
                  <c:v>4.7148103754635846</c:v>
                </c:pt>
                <c:pt idx="519">
                  <c:v>5.6056946801620287</c:v>
                </c:pt>
                <c:pt idx="520">
                  <c:v>9.4463729386266504</c:v>
                </c:pt>
                <c:pt idx="521">
                  <c:v>8.0267322692764616</c:v>
                </c:pt>
                <c:pt idx="522">
                  <c:v>6.6794247939969642</c:v>
                </c:pt>
                <c:pt idx="523">
                  <c:v>10.361467988523046</c:v>
                </c:pt>
                <c:pt idx="524">
                  <c:v>6.0271421597041446</c:v>
                </c:pt>
                <c:pt idx="525">
                  <c:v>10.630121784404942</c:v>
                </c:pt>
                <c:pt idx="526">
                  <c:v>24.428196347156302</c:v>
                </c:pt>
                <c:pt idx="527">
                  <c:v>7.5592874266187202</c:v>
                </c:pt>
                <c:pt idx="528">
                  <c:v>10.010744453956594</c:v>
                </c:pt>
                <c:pt idx="529">
                  <c:v>21.971293417225709</c:v>
                </c:pt>
                <c:pt idx="530">
                  <c:v>5.6730016086476658</c:v>
                </c:pt>
                <c:pt idx="531">
                  <c:v>9.8169888613040523</c:v>
                </c:pt>
                <c:pt idx="532">
                  <c:v>3.3621328643572723</c:v>
                </c:pt>
                <c:pt idx="533">
                  <c:v>4.3004446846138231</c:v>
                </c:pt>
                <c:pt idx="534">
                  <c:v>15.786282545459848</c:v>
                </c:pt>
                <c:pt idx="535">
                  <c:v>6.0758433692572762</c:v>
                </c:pt>
                <c:pt idx="536">
                  <c:v>9.9735170927251637</c:v>
                </c:pt>
                <c:pt idx="537">
                  <c:v>4.3627485510181323</c:v>
                </c:pt>
                <c:pt idx="538">
                  <c:v>9.1000084669689123</c:v>
                </c:pt>
                <c:pt idx="539">
                  <c:v>9.613107659484001</c:v>
                </c:pt>
                <c:pt idx="540">
                  <c:v>7.6403765809986393</c:v>
                </c:pt>
                <c:pt idx="541">
                  <c:v>4.4091043085883053</c:v>
                </c:pt>
                <c:pt idx="542">
                  <c:v>2.4781574928031684</c:v>
                </c:pt>
                <c:pt idx="543">
                  <c:v>6.6166778878835313</c:v>
                </c:pt>
                <c:pt idx="544">
                  <c:v>3.9227011804383989</c:v>
                </c:pt>
                <c:pt idx="545">
                  <c:v>10.104283300579834</c:v>
                </c:pt>
                <c:pt idx="546">
                  <c:v>7.4466176663955377</c:v>
                </c:pt>
                <c:pt idx="547">
                  <c:v>4.0041538770899958</c:v>
                </c:pt>
                <c:pt idx="548">
                  <c:v>6.4247528768034021</c:v>
                </c:pt>
                <c:pt idx="549">
                  <c:v>7.0114850221438338</c:v>
                </c:pt>
                <c:pt idx="550">
                  <c:v>47.192068331476953</c:v>
                </c:pt>
                <c:pt idx="551">
                  <c:v>3.9614160604667061</c:v>
                </c:pt>
                <c:pt idx="552">
                  <c:v>5.9940828849313572</c:v>
                </c:pt>
                <c:pt idx="553">
                  <c:v>20.430529444862756</c:v>
                </c:pt>
                <c:pt idx="554">
                  <c:v>5.0478508829616704</c:v>
                </c:pt>
                <c:pt idx="555">
                  <c:v>16.957402590989769</c:v>
                </c:pt>
                <c:pt idx="556">
                  <c:v>7.2734971354810867</c:v>
                </c:pt>
                <c:pt idx="557">
                  <c:v>3.3756562169057149</c:v>
                </c:pt>
                <c:pt idx="558">
                  <c:v>5.2711912647639858</c:v>
                </c:pt>
                <c:pt idx="559">
                  <c:v>14.63125620077415</c:v>
                </c:pt>
                <c:pt idx="560">
                  <c:v>12.866744399926731</c:v>
                </c:pt>
                <c:pt idx="561">
                  <c:v>4.7618638621428913</c:v>
                </c:pt>
                <c:pt idx="562">
                  <c:v>6.1671828071058687</c:v>
                </c:pt>
                <c:pt idx="563">
                  <c:v>2.7382549865509862</c:v>
                </c:pt>
                <c:pt idx="564">
                  <c:v>8.6571654941446248</c:v>
                </c:pt>
                <c:pt idx="565">
                  <c:v>9.0506969484333464</c:v>
                </c:pt>
                <c:pt idx="566">
                  <c:v>7.9175078445037332</c:v>
                </c:pt>
                <c:pt idx="567">
                  <c:v>10.718469329797905</c:v>
                </c:pt>
                <c:pt idx="568">
                  <c:v>13.532572360174122</c:v>
                </c:pt>
                <c:pt idx="569">
                  <c:v>7.3762790230097464</c:v>
                </c:pt>
                <c:pt idx="570">
                  <c:v>7.3047983441930571</c:v>
                </c:pt>
                <c:pt idx="571">
                  <c:v>9.0489250127599856</c:v>
                </c:pt>
                <c:pt idx="572">
                  <c:v>6.0687617868885475</c:v>
                </c:pt>
                <c:pt idx="573">
                  <c:v>7.1469887057724524</c:v>
                </c:pt>
                <c:pt idx="574">
                  <c:v>9.2903120927742471</c:v>
                </c:pt>
                <c:pt idx="575">
                  <c:v>4.2692399796895986</c:v>
                </c:pt>
                <c:pt idx="576">
                  <c:v>15.596418372377091</c:v>
                </c:pt>
                <c:pt idx="577">
                  <c:v>9.7923503173985882</c:v>
                </c:pt>
                <c:pt idx="578">
                  <c:v>8.5826599530715626</c:v>
                </c:pt>
                <c:pt idx="579">
                  <c:v>4.0186733664068548</c:v>
                </c:pt>
                <c:pt idx="580">
                  <c:v>12.532086592162477</c:v>
                </c:pt>
                <c:pt idx="581">
                  <c:v>16.031667315208988</c:v>
                </c:pt>
                <c:pt idx="582">
                  <c:v>3.8448105853445544</c:v>
                </c:pt>
                <c:pt idx="583">
                  <c:v>1.7614486775400517</c:v>
                </c:pt>
                <c:pt idx="584">
                  <c:v>6.4071245713147</c:v>
                </c:pt>
                <c:pt idx="585">
                  <c:v>15.09185702289553</c:v>
                </c:pt>
                <c:pt idx="586">
                  <c:v>2.3648239332014995</c:v>
                </c:pt>
                <c:pt idx="587">
                  <c:v>22.386661518658666</c:v>
                </c:pt>
                <c:pt idx="588">
                  <c:v>4.090362460875979</c:v>
                </c:pt>
                <c:pt idx="589">
                  <c:v>11.474816110294849</c:v>
                </c:pt>
                <c:pt idx="590">
                  <c:v>23.052018820466149</c:v>
                </c:pt>
                <c:pt idx="591">
                  <c:v>10.718279725970751</c:v>
                </c:pt>
                <c:pt idx="592">
                  <c:v>4.9494336348173915</c:v>
                </c:pt>
                <c:pt idx="593">
                  <c:v>7.7831827005095215</c:v>
                </c:pt>
                <c:pt idx="594">
                  <c:v>16.755035098485344</c:v>
                </c:pt>
                <c:pt idx="595">
                  <c:v>4.7878096578341438</c:v>
                </c:pt>
                <c:pt idx="596">
                  <c:v>13.109793024295119</c:v>
                </c:pt>
                <c:pt idx="597">
                  <c:v>15.072643823060762</c:v>
                </c:pt>
                <c:pt idx="598">
                  <c:v>18.801529140394035</c:v>
                </c:pt>
                <c:pt idx="599">
                  <c:v>13.038533637822685</c:v>
                </c:pt>
                <c:pt idx="600">
                  <c:v>5.0979250578794026</c:v>
                </c:pt>
                <c:pt idx="601">
                  <c:v>18.286641563224837</c:v>
                </c:pt>
                <c:pt idx="602">
                  <c:v>7.4342630136146681</c:v>
                </c:pt>
                <c:pt idx="603">
                  <c:v>4.3723929198407658</c:v>
                </c:pt>
                <c:pt idx="604">
                  <c:v>6.5124622986946967</c:v>
                </c:pt>
                <c:pt idx="605">
                  <c:v>4.8385638335626426</c:v>
                </c:pt>
                <c:pt idx="606">
                  <c:v>8.1433534702446462</c:v>
                </c:pt>
                <c:pt idx="607">
                  <c:v>6.5821685045201566</c:v>
                </c:pt>
                <c:pt idx="608">
                  <c:v>12.78849291583278</c:v>
                </c:pt>
                <c:pt idx="609">
                  <c:v>7.3668675974566851</c:v>
                </c:pt>
                <c:pt idx="610">
                  <c:v>9.0307092834772984</c:v>
                </c:pt>
                <c:pt idx="611">
                  <c:v>16.301636240273609</c:v>
                </c:pt>
                <c:pt idx="612">
                  <c:v>9.8485413834892466</c:v>
                </c:pt>
                <c:pt idx="613">
                  <c:v>8.8652171061925511</c:v>
                </c:pt>
                <c:pt idx="614">
                  <c:v>5.8880726607130534</c:v>
                </c:pt>
                <c:pt idx="615">
                  <c:v>4.6246030760156538</c:v>
                </c:pt>
                <c:pt idx="616">
                  <c:v>6.7271840870711497</c:v>
                </c:pt>
                <c:pt idx="617">
                  <c:v>11.749149412183947</c:v>
                </c:pt>
                <c:pt idx="618">
                  <c:v>6.3713739451492044</c:v>
                </c:pt>
                <c:pt idx="619">
                  <c:v>6.2349256003537281</c:v>
                </c:pt>
                <c:pt idx="620">
                  <c:v>28.154517080699769</c:v>
                </c:pt>
                <c:pt idx="621">
                  <c:v>5.2251701510011017</c:v>
                </c:pt>
                <c:pt idx="622">
                  <c:v>10.13146170211188</c:v>
                </c:pt>
                <c:pt idx="623">
                  <c:v>9.4888212801637959</c:v>
                </c:pt>
                <c:pt idx="624">
                  <c:v>21.090015274560709</c:v>
                </c:pt>
                <c:pt idx="625">
                  <c:v>2.9207156599409023</c:v>
                </c:pt>
                <c:pt idx="626">
                  <c:v>3.1015140047865222</c:v>
                </c:pt>
                <c:pt idx="627">
                  <c:v>20.988504072998275</c:v>
                </c:pt>
                <c:pt idx="628">
                  <c:v>12.837181901747044</c:v>
                </c:pt>
                <c:pt idx="629">
                  <c:v>12.58964752481781</c:v>
                </c:pt>
                <c:pt idx="630">
                  <c:v>3.9147805394236683</c:v>
                </c:pt>
                <c:pt idx="631">
                  <c:v>12.248688862296468</c:v>
                </c:pt>
                <c:pt idx="632">
                  <c:v>7.0155809466378312</c:v>
                </c:pt>
                <c:pt idx="633">
                  <c:v>4.8689362708185886</c:v>
                </c:pt>
                <c:pt idx="634">
                  <c:v>5.6111215259593834</c:v>
                </c:pt>
                <c:pt idx="635">
                  <c:v>10.611868878598601</c:v>
                </c:pt>
                <c:pt idx="636">
                  <c:v>4.0074493883999569</c:v>
                </c:pt>
                <c:pt idx="637">
                  <c:v>9.5024827098355686</c:v>
                </c:pt>
                <c:pt idx="638">
                  <c:v>3.8844754141204483</c:v>
                </c:pt>
                <c:pt idx="639">
                  <c:v>12.550485995830323</c:v>
                </c:pt>
                <c:pt idx="640">
                  <c:v>8.8067862956637022</c:v>
                </c:pt>
                <c:pt idx="641">
                  <c:v>3.8034590518328311</c:v>
                </c:pt>
                <c:pt idx="642">
                  <c:v>10.852534385556435</c:v>
                </c:pt>
                <c:pt idx="643">
                  <c:v>8.6609367940005288</c:v>
                </c:pt>
                <c:pt idx="644">
                  <c:v>6.5404698369315915</c:v>
                </c:pt>
                <c:pt idx="645">
                  <c:v>6.8331126833616374</c:v>
                </c:pt>
                <c:pt idx="646">
                  <c:v>7.7563906526657984</c:v>
                </c:pt>
                <c:pt idx="647">
                  <c:v>15.591183209923303</c:v>
                </c:pt>
                <c:pt idx="648">
                  <c:v>5.749771146227836</c:v>
                </c:pt>
                <c:pt idx="649">
                  <c:v>23.65262061019655</c:v>
                </c:pt>
                <c:pt idx="650">
                  <c:v>6.0586127472258751</c:v>
                </c:pt>
                <c:pt idx="651">
                  <c:v>5.5611909065058018</c:v>
                </c:pt>
                <c:pt idx="652">
                  <c:v>7.1405163264380471</c:v>
                </c:pt>
                <c:pt idx="653">
                  <c:v>9.2689783593455903</c:v>
                </c:pt>
                <c:pt idx="654">
                  <c:v>12.003339882911904</c:v>
                </c:pt>
                <c:pt idx="655">
                  <c:v>3.280297647710992</c:v>
                </c:pt>
                <c:pt idx="656">
                  <c:v>5.6315498076482191</c:v>
                </c:pt>
                <c:pt idx="657">
                  <c:v>15.472877175171821</c:v>
                </c:pt>
                <c:pt idx="658">
                  <c:v>4.5516504910523494</c:v>
                </c:pt>
                <c:pt idx="659">
                  <c:v>5.3214562892893484</c:v>
                </c:pt>
                <c:pt idx="660">
                  <c:v>11.537505247663621</c:v>
                </c:pt>
                <c:pt idx="661">
                  <c:v>6.876152631614632</c:v>
                </c:pt>
                <c:pt idx="662">
                  <c:v>19.026649871925407</c:v>
                </c:pt>
                <c:pt idx="663">
                  <c:v>9.7058966836608143</c:v>
                </c:pt>
                <c:pt idx="664">
                  <c:v>8.5786451248129403</c:v>
                </c:pt>
                <c:pt idx="665">
                  <c:v>4.6159215301944254</c:v>
                </c:pt>
                <c:pt idx="666">
                  <c:v>9.5314128282124901</c:v>
                </c:pt>
                <c:pt idx="667">
                  <c:v>8.3380449757330926</c:v>
                </c:pt>
                <c:pt idx="668">
                  <c:v>6.4943314622273611</c:v>
                </c:pt>
                <c:pt idx="669">
                  <c:v>6.2480755773507468</c:v>
                </c:pt>
                <c:pt idx="670">
                  <c:v>4.1942989002125719</c:v>
                </c:pt>
                <c:pt idx="671">
                  <c:v>14.674087065342407</c:v>
                </c:pt>
                <c:pt idx="672">
                  <c:v>4.8125199653004369</c:v>
                </c:pt>
                <c:pt idx="673">
                  <c:v>8.3374070800018778</c:v>
                </c:pt>
                <c:pt idx="674">
                  <c:v>2.9334643373729676</c:v>
                </c:pt>
                <c:pt idx="675">
                  <c:v>8.0562964428662429</c:v>
                </c:pt>
                <c:pt idx="676">
                  <c:v>4.5559750621518145</c:v>
                </c:pt>
                <c:pt idx="677">
                  <c:v>9.9967446377268523</c:v>
                </c:pt>
                <c:pt idx="678">
                  <c:v>3.9246001935768255</c:v>
                </c:pt>
                <c:pt idx="679">
                  <c:v>5.9718229041114901</c:v>
                </c:pt>
                <c:pt idx="680">
                  <c:v>2.3881865827377777</c:v>
                </c:pt>
                <c:pt idx="681">
                  <c:v>17.092280490557229</c:v>
                </c:pt>
                <c:pt idx="682">
                  <c:v>9.6409005755728074</c:v>
                </c:pt>
                <c:pt idx="683">
                  <c:v>12.554174361004602</c:v>
                </c:pt>
                <c:pt idx="684">
                  <c:v>16.682957615100037</c:v>
                </c:pt>
                <c:pt idx="685">
                  <c:v>4.8531810806697795</c:v>
                </c:pt>
                <c:pt idx="686">
                  <c:v>5.106262442509947</c:v>
                </c:pt>
                <c:pt idx="687">
                  <c:v>5.4403653086802333</c:v>
                </c:pt>
                <c:pt idx="688">
                  <c:v>3.925375543195166</c:v>
                </c:pt>
                <c:pt idx="689">
                  <c:v>8.6341813944879213</c:v>
                </c:pt>
                <c:pt idx="690">
                  <c:v>8.6737336016923159</c:v>
                </c:pt>
                <c:pt idx="691">
                  <c:v>3.9257605421942361</c:v>
                </c:pt>
                <c:pt idx="692">
                  <c:v>13.395646929890461</c:v>
                </c:pt>
                <c:pt idx="693">
                  <c:v>6.3429734258686414</c:v>
                </c:pt>
                <c:pt idx="694">
                  <c:v>3.3585100100861829</c:v>
                </c:pt>
                <c:pt idx="695">
                  <c:v>12.912970043785498</c:v>
                </c:pt>
                <c:pt idx="696">
                  <c:v>19.148654236221162</c:v>
                </c:pt>
                <c:pt idx="697">
                  <c:v>14.332861142186946</c:v>
                </c:pt>
                <c:pt idx="698">
                  <c:v>13.496712948496619</c:v>
                </c:pt>
                <c:pt idx="699">
                  <c:v>10.020190310949637</c:v>
                </c:pt>
                <c:pt idx="700">
                  <c:v>14.120350214061707</c:v>
                </c:pt>
                <c:pt idx="701">
                  <c:v>3.5380904245271942</c:v>
                </c:pt>
                <c:pt idx="702">
                  <c:v>5.886189673345104</c:v>
                </c:pt>
                <c:pt idx="703">
                  <c:v>3.4887715982323755</c:v>
                </c:pt>
                <c:pt idx="704">
                  <c:v>5.8593915936150092</c:v>
                </c:pt>
                <c:pt idx="705">
                  <c:v>7.0541411996595178</c:v>
                </c:pt>
                <c:pt idx="706">
                  <c:v>4.5431597233996079</c:v>
                </c:pt>
                <c:pt idx="707">
                  <c:v>8.7089861445894527</c:v>
                </c:pt>
                <c:pt idx="708">
                  <c:v>8.3583080320793925</c:v>
                </c:pt>
                <c:pt idx="709">
                  <c:v>15.530776409020236</c:v>
                </c:pt>
                <c:pt idx="710">
                  <c:v>10.43352015139725</c:v>
                </c:pt>
                <c:pt idx="711">
                  <c:v>5.5295819671909925</c:v>
                </c:pt>
                <c:pt idx="712">
                  <c:v>4.0101425857143829</c:v>
                </c:pt>
                <c:pt idx="713">
                  <c:v>16.707601394516999</c:v>
                </c:pt>
                <c:pt idx="714">
                  <c:v>6.2800267323236776</c:v>
                </c:pt>
                <c:pt idx="715">
                  <c:v>7.843116787769417</c:v>
                </c:pt>
                <c:pt idx="716">
                  <c:v>17.38759750031069</c:v>
                </c:pt>
                <c:pt idx="717">
                  <c:v>11.732004003383848</c:v>
                </c:pt>
                <c:pt idx="718">
                  <c:v>7.8835646884273087</c:v>
                </c:pt>
                <c:pt idx="719">
                  <c:v>6.5307630659812217</c:v>
                </c:pt>
                <c:pt idx="720">
                  <c:v>8.7826887034459187</c:v>
                </c:pt>
                <c:pt idx="721">
                  <c:v>7.6268821347714457</c:v>
                </c:pt>
                <c:pt idx="722">
                  <c:v>3.5470025715014821</c:v>
                </c:pt>
                <c:pt idx="723">
                  <c:v>14.280104488716608</c:v>
                </c:pt>
                <c:pt idx="724">
                  <c:v>5.212887684684306</c:v>
                </c:pt>
                <c:pt idx="725">
                  <c:v>6.0997710504206797</c:v>
                </c:pt>
                <c:pt idx="726">
                  <c:v>4.6159757526604865</c:v>
                </c:pt>
                <c:pt idx="727">
                  <c:v>4.010686204395089</c:v>
                </c:pt>
                <c:pt idx="728">
                  <c:v>17.838687206525734</c:v>
                </c:pt>
                <c:pt idx="729">
                  <c:v>7.7510562000353289</c:v>
                </c:pt>
                <c:pt idx="730">
                  <c:v>20.011053899670152</c:v>
                </c:pt>
                <c:pt idx="731">
                  <c:v>8.7258637408239714</c:v>
                </c:pt>
                <c:pt idx="732">
                  <c:v>8.3561880940356055</c:v>
                </c:pt>
                <c:pt idx="733">
                  <c:v>11.733311417485641</c:v>
                </c:pt>
                <c:pt idx="734">
                  <c:v>3.1731718647999441</c:v>
                </c:pt>
                <c:pt idx="735">
                  <c:v>8.8516805477495435</c:v>
                </c:pt>
                <c:pt idx="736">
                  <c:v>6.0701611807410627</c:v>
                </c:pt>
                <c:pt idx="737">
                  <c:v>7.5156829405171566</c:v>
                </c:pt>
                <c:pt idx="738">
                  <c:v>13.697436434550806</c:v>
                </c:pt>
                <c:pt idx="739">
                  <c:v>5.2851070524847872</c:v>
                </c:pt>
                <c:pt idx="740">
                  <c:v>4.1233818054276954</c:v>
                </c:pt>
                <c:pt idx="741">
                  <c:v>11.776093226289682</c:v>
                </c:pt>
                <c:pt idx="742">
                  <c:v>11.671076876610861</c:v>
                </c:pt>
                <c:pt idx="743">
                  <c:v>5.8485020263096663</c:v>
                </c:pt>
                <c:pt idx="744">
                  <c:v>8.572708658199204</c:v>
                </c:pt>
                <c:pt idx="745">
                  <c:v>15.435951598506357</c:v>
                </c:pt>
                <c:pt idx="746">
                  <c:v>13.937943587944192</c:v>
                </c:pt>
                <c:pt idx="747">
                  <c:v>9.6068715842189114</c:v>
                </c:pt>
                <c:pt idx="748">
                  <c:v>6.2333450667077122</c:v>
                </c:pt>
                <c:pt idx="749">
                  <c:v>4.7214090399591448</c:v>
                </c:pt>
                <c:pt idx="750">
                  <c:v>18.685429451494805</c:v>
                </c:pt>
                <c:pt idx="751">
                  <c:v>10.745496872833357</c:v>
                </c:pt>
                <c:pt idx="752">
                  <c:v>11.106948581202607</c:v>
                </c:pt>
                <c:pt idx="753">
                  <c:v>7.0785744636631174</c:v>
                </c:pt>
                <c:pt idx="754">
                  <c:v>3.1514719653556451</c:v>
                </c:pt>
                <c:pt idx="755">
                  <c:v>14.774160761590256</c:v>
                </c:pt>
                <c:pt idx="756">
                  <c:v>8.2009044015872625</c:v>
                </c:pt>
                <c:pt idx="757">
                  <c:v>12.022402351982484</c:v>
                </c:pt>
                <c:pt idx="758">
                  <c:v>9.060056541723144</c:v>
                </c:pt>
                <c:pt idx="759">
                  <c:v>4.1755341484003559</c:v>
                </c:pt>
                <c:pt idx="760">
                  <c:v>8.7501361136287112</c:v>
                </c:pt>
                <c:pt idx="761">
                  <c:v>5.1434473571380286</c:v>
                </c:pt>
                <c:pt idx="762">
                  <c:v>14.220374367960307</c:v>
                </c:pt>
                <c:pt idx="763">
                  <c:v>13.710430538544614</c:v>
                </c:pt>
                <c:pt idx="764">
                  <c:v>9.1837025334747047</c:v>
                </c:pt>
                <c:pt idx="765">
                  <c:v>7.8556618631821387</c:v>
                </c:pt>
                <c:pt idx="766">
                  <c:v>3.6531445276406274</c:v>
                </c:pt>
                <c:pt idx="767">
                  <c:v>3.3952570673018871</c:v>
                </c:pt>
                <c:pt idx="768">
                  <c:v>16.53991654341505</c:v>
                </c:pt>
                <c:pt idx="769">
                  <c:v>13.826808361057477</c:v>
                </c:pt>
                <c:pt idx="770">
                  <c:v>15.053383435412513</c:v>
                </c:pt>
                <c:pt idx="771">
                  <c:v>27.611942949091699</c:v>
                </c:pt>
                <c:pt idx="772">
                  <c:v>4.1575918965323853</c:v>
                </c:pt>
                <c:pt idx="773">
                  <c:v>6.1809763481590974</c:v>
                </c:pt>
                <c:pt idx="774">
                  <c:v>8.8214233477609589</c:v>
                </c:pt>
                <c:pt idx="775">
                  <c:v>3.6692722912363371</c:v>
                </c:pt>
                <c:pt idx="776">
                  <c:v>8.3245528479988078</c:v>
                </c:pt>
                <c:pt idx="777">
                  <c:v>8.3026152625094394</c:v>
                </c:pt>
                <c:pt idx="778">
                  <c:v>6.5635639237323797</c:v>
                </c:pt>
                <c:pt idx="779">
                  <c:v>3.2778287309317746</c:v>
                </c:pt>
                <c:pt idx="780">
                  <c:v>5.7633294475799275</c:v>
                </c:pt>
                <c:pt idx="781">
                  <c:v>5.5688732216465739</c:v>
                </c:pt>
                <c:pt idx="782">
                  <c:v>3.5206132449064711</c:v>
                </c:pt>
                <c:pt idx="783">
                  <c:v>8.0042738646688409</c:v>
                </c:pt>
                <c:pt idx="784">
                  <c:v>4.6369605633032123</c:v>
                </c:pt>
                <c:pt idx="785">
                  <c:v>4.9906361937883554</c:v>
                </c:pt>
                <c:pt idx="786">
                  <c:v>7.0672248043345673</c:v>
                </c:pt>
                <c:pt idx="787">
                  <c:v>5.3661116574903911</c:v>
                </c:pt>
                <c:pt idx="788">
                  <c:v>5.3990781923530484</c:v>
                </c:pt>
                <c:pt idx="789">
                  <c:v>4.2494795541112822</c:v>
                </c:pt>
                <c:pt idx="790">
                  <c:v>4.6362766832739055</c:v>
                </c:pt>
                <c:pt idx="791">
                  <c:v>3.213895419025957</c:v>
                </c:pt>
                <c:pt idx="792">
                  <c:v>7.6049673300560192</c:v>
                </c:pt>
                <c:pt idx="793">
                  <c:v>8.1037317938521571</c:v>
                </c:pt>
                <c:pt idx="794">
                  <c:v>2.3798376462222519</c:v>
                </c:pt>
                <c:pt idx="795">
                  <c:v>6.2140395239324793</c:v>
                </c:pt>
                <c:pt idx="796">
                  <c:v>4.6405438055969874</c:v>
                </c:pt>
                <c:pt idx="797">
                  <c:v>9.9954849747696706</c:v>
                </c:pt>
                <c:pt idx="798">
                  <c:v>7.2056902719933751</c:v>
                </c:pt>
                <c:pt idx="799">
                  <c:v>7.3923357353263155</c:v>
                </c:pt>
                <c:pt idx="800">
                  <c:v>9.0223666008761931</c:v>
                </c:pt>
                <c:pt idx="801">
                  <c:v>7.4717997114837882</c:v>
                </c:pt>
                <c:pt idx="802">
                  <c:v>6.0416993390591669</c:v>
                </c:pt>
                <c:pt idx="803">
                  <c:v>5.2619421635815904</c:v>
                </c:pt>
                <c:pt idx="804">
                  <c:v>4.69473311488367</c:v>
                </c:pt>
                <c:pt idx="805">
                  <c:v>7.4542041242036294</c:v>
                </c:pt>
                <c:pt idx="806">
                  <c:v>6.1367471591931757</c:v>
                </c:pt>
                <c:pt idx="807">
                  <c:v>15.14334427427826</c:v>
                </c:pt>
                <c:pt idx="808">
                  <c:v>6.2874940950344627</c:v>
                </c:pt>
                <c:pt idx="809">
                  <c:v>15.143298902056582</c:v>
                </c:pt>
                <c:pt idx="810">
                  <c:v>7.1289955823554871</c:v>
                </c:pt>
                <c:pt idx="811">
                  <c:v>13.127204767863823</c:v>
                </c:pt>
                <c:pt idx="812">
                  <c:v>15.244746817628705</c:v>
                </c:pt>
                <c:pt idx="813">
                  <c:v>5.8614335924235652</c:v>
                </c:pt>
                <c:pt idx="814">
                  <c:v>12.930048462456202</c:v>
                </c:pt>
                <c:pt idx="815">
                  <c:v>7.7366931372596186</c:v>
                </c:pt>
                <c:pt idx="816">
                  <c:v>6.7091419650720674</c:v>
                </c:pt>
                <c:pt idx="817">
                  <c:v>9.8804146305893621</c:v>
                </c:pt>
                <c:pt idx="818">
                  <c:v>4.3084867994928384</c:v>
                </c:pt>
                <c:pt idx="819">
                  <c:v>8.034014476083243</c:v>
                </c:pt>
                <c:pt idx="820">
                  <c:v>13.191128261113844</c:v>
                </c:pt>
                <c:pt idx="821">
                  <c:v>6.6501299076319809</c:v>
                </c:pt>
                <c:pt idx="822">
                  <c:v>7.8952624716070225</c:v>
                </c:pt>
                <c:pt idx="823">
                  <c:v>40.194581314599716</c:v>
                </c:pt>
                <c:pt idx="824">
                  <c:v>9.3589618494069224</c:v>
                </c:pt>
                <c:pt idx="825">
                  <c:v>4.7941178002658393</c:v>
                </c:pt>
                <c:pt idx="826">
                  <c:v>4.5546465249083239</c:v>
                </c:pt>
                <c:pt idx="827">
                  <c:v>3.4078681251569658</c:v>
                </c:pt>
                <c:pt idx="828">
                  <c:v>9.7493177200979151</c:v>
                </c:pt>
                <c:pt idx="829">
                  <c:v>10.797361107848007</c:v>
                </c:pt>
                <c:pt idx="830">
                  <c:v>9.6178514357931046</c:v>
                </c:pt>
                <c:pt idx="831">
                  <c:v>5.1818709222784669</c:v>
                </c:pt>
                <c:pt idx="832">
                  <c:v>6.6281233349195725</c:v>
                </c:pt>
                <c:pt idx="833">
                  <c:v>10.091523188222393</c:v>
                </c:pt>
                <c:pt idx="834">
                  <c:v>17.154657000001571</c:v>
                </c:pt>
                <c:pt idx="835">
                  <c:v>8.9113354462896677</c:v>
                </c:pt>
                <c:pt idx="836">
                  <c:v>4.4559254305626688</c:v>
                </c:pt>
                <c:pt idx="837">
                  <c:v>8.1752728488930462</c:v>
                </c:pt>
                <c:pt idx="838">
                  <c:v>12.953965451726882</c:v>
                </c:pt>
                <c:pt idx="839">
                  <c:v>26.736680860975149</c:v>
                </c:pt>
                <c:pt idx="840">
                  <c:v>6.9163576476153263</c:v>
                </c:pt>
                <c:pt idx="841">
                  <c:v>16.850589667489896</c:v>
                </c:pt>
                <c:pt idx="842">
                  <c:v>8.9780699468860483</c:v>
                </c:pt>
                <c:pt idx="843">
                  <c:v>3.3094610769855359</c:v>
                </c:pt>
                <c:pt idx="844">
                  <c:v>15.13512875038808</c:v>
                </c:pt>
                <c:pt idx="845">
                  <c:v>18.568804587750577</c:v>
                </c:pt>
                <c:pt idx="846">
                  <c:v>3.3866598827547127</c:v>
                </c:pt>
                <c:pt idx="847">
                  <c:v>15.941159708723475</c:v>
                </c:pt>
                <c:pt idx="848">
                  <c:v>5.1378462812020222</c:v>
                </c:pt>
                <c:pt idx="849">
                  <c:v>9.577357947684332</c:v>
                </c:pt>
                <c:pt idx="850">
                  <c:v>13.974716449236013</c:v>
                </c:pt>
                <c:pt idx="851">
                  <c:v>17.813685021498394</c:v>
                </c:pt>
                <c:pt idx="852">
                  <c:v>7.3709780622323011</c:v>
                </c:pt>
                <c:pt idx="853">
                  <c:v>7.3842230886235489</c:v>
                </c:pt>
                <c:pt idx="854">
                  <c:v>15.976124191904681</c:v>
                </c:pt>
                <c:pt idx="855">
                  <c:v>19.179165264818298</c:v>
                </c:pt>
                <c:pt idx="856">
                  <c:v>18.287462404282085</c:v>
                </c:pt>
                <c:pt idx="857">
                  <c:v>6.5082584991000267</c:v>
                </c:pt>
                <c:pt idx="858">
                  <c:v>13.780571246007739</c:v>
                </c:pt>
                <c:pt idx="859">
                  <c:v>7.5838961651414216</c:v>
                </c:pt>
                <c:pt idx="860">
                  <c:v>4.9859336359050399</c:v>
                </c:pt>
                <c:pt idx="861">
                  <c:v>6.873734053501229</c:v>
                </c:pt>
                <c:pt idx="862">
                  <c:v>3.8922423641976915</c:v>
                </c:pt>
                <c:pt idx="863">
                  <c:v>5.685319598900489</c:v>
                </c:pt>
                <c:pt idx="864">
                  <c:v>14.959022651156946</c:v>
                </c:pt>
                <c:pt idx="865">
                  <c:v>13.85052842389147</c:v>
                </c:pt>
                <c:pt idx="866">
                  <c:v>13.263113639262055</c:v>
                </c:pt>
                <c:pt idx="867">
                  <c:v>8.3287245960950518</c:v>
                </c:pt>
                <c:pt idx="868">
                  <c:v>8.1170364469611158</c:v>
                </c:pt>
                <c:pt idx="869">
                  <c:v>2.6824421254400486</c:v>
                </c:pt>
                <c:pt idx="870">
                  <c:v>6.149608416235548</c:v>
                </c:pt>
                <c:pt idx="871">
                  <c:v>2.6344922019799339</c:v>
                </c:pt>
                <c:pt idx="872">
                  <c:v>12.223338811330843</c:v>
                </c:pt>
                <c:pt idx="873">
                  <c:v>17.589782984747291</c:v>
                </c:pt>
                <c:pt idx="874">
                  <c:v>4.1264821366056212</c:v>
                </c:pt>
                <c:pt idx="875">
                  <c:v>11.6013735947583</c:v>
                </c:pt>
                <c:pt idx="876">
                  <c:v>9.2093900132289814</c:v>
                </c:pt>
                <c:pt idx="877">
                  <c:v>13.408988512003823</c:v>
                </c:pt>
                <c:pt idx="878">
                  <c:v>29.63795448491204</c:v>
                </c:pt>
                <c:pt idx="879">
                  <c:v>9.3852006542989326</c:v>
                </c:pt>
                <c:pt idx="880">
                  <c:v>17.583720840159327</c:v>
                </c:pt>
                <c:pt idx="881">
                  <c:v>5.7958705466058671</c:v>
                </c:pt>
                <c:pt idx="882">
                  <c:v>8.774600043883682</c:v>
                </c:pt>
                <c:pt idx="883">
                  <c:v>8.1791791337839346</c:v>
                </c:pt>
                <c:pt idx="884">
                  <c:v>11.472590005682015</c:v>
                </c:pt>
                <c:pt idx="885">
                  <c:v>8.3231595950426982</c:v>
                </c:pt>
                <c:pt idx="886">
                  <c:v>7.4077840828285035</c:v>
                </c:pt>
                <c:pt idx="887">
                  <c:v>4.6166250396284312</c:v>
                </c:pt>
                <c:pt idx="888">
                  <c:v>4.5070666533619832</c:v>
                </c:pt>
                <c:pt idx="889">
                  <c:v>5.5735462303492849</c:v>
                </c:pt>
                <c:pt idx="890">
                  <c:v>2.9655851443204062</c:v>
                </c:pt>
                <c:pt idx="891">
                  <c:v>4.6643640010879173</c:v>
                </c:pt>
                <c:pt idx="892">
                  <c:v>6.2895346755796133</c:v>
                </c:pt>
                <c:pt idx="893">
                  <c:v>10.255183746377215</c:v>
                </c:pt>
                <c:pt idx="894">
                  <c:v>3.273950036028165</c:v>
                </c:pt>
                <c:pt idx="895">
                  <c:v>4.7885599438306876</c:v>
                </c:pt>
                <c:pt idx="896">
                  <c:v>6.4064542312098451</c:v>
                </c:pt>
                <c:pt idx="897">
                  <c:v>4.258355874160344</c:v>
                </c:pt>
                <c:pt idx="898">
                  <c:v>9.3459485840156376</c:v>
                </c:pt>
                <c:pt idx="899">
                  <c:v>9.5107197260315974</c:v>
                </c:pt>
                <c:pt idx="900">
                  <c:v>10.740007779288694</c:v>
                </c:pt>
                <c:pt idx="901">
                  <c:v>3.0635623880050629</c:v>
                </c:pt>
                <c:pt idx="902">
                  <c:v>19.768610583595212</c:v>
                </c:pt>
                <c:pt idx="903">
                  <c:v>5.5775660259482542</c:v>
                </c:pt>
                <c:pt idx="904">
                  <c:v>19.86236321347295</c:v>
                </c:pt>
                <c:pt idx="905">
                  <c:v>22.79331477831338</c:v>
                </c:pt>
                <c:pt idx="906">
                  <c:v>4.7276395393832926</c:v>
                </c:pt>
                <c:pt idx="907">
                  <c:v>3.6417550011469184</c:v>
                </c:pt>
                <c:pt idx="908">
                  <c:v>13.594335997285777</c:v>
                </c:pt>
                <c:pt idx="909">
                  <c:v>4.8901823922851486</c:v>
                </c:pt>
                <c:pt idx="910">
                  <c:v>6.6986939640802197</c:v>
                </c:pt>
                <c:pt idx="911">
                  <c:v>6.2355191725516077</c:v>
                </c:pt>
                <c:pt idx="912">
                  <c:v>8.1606373973206363</c:v>
                </c:pt>
                <c:pt idx="913">
                  <c:v>2.5349687121176201</c:v>
                </c:pt>
                <c:pt idx="914">
                  <c:v>3.2757351234810175</c:v>
                </c:pt>
                <c:pt idx="915">
                  <c:v>6.0250107617972555</c:v>
                </c:pt>
                <c:pt idx="916">
                  <c:v>15.772856847318636</c:v>
                </c:pt>
                <c:pt idx="917">
                  <c:v>8.3042013658353842</c:v>
                </c:pt>
                <c:pt idx="918">
                  <c:v>9.4045944308208966</c:v>
                </c:pt>
                <c:pt idx="919">
                  <c:v>2.7939565257439494</c:v>
                </c:pt>
                <c:pt idx="920">
                  <c:v>6.4814178552708954</c:v>
                </c:pt>
                <c:pt idx="921">
                  <c:v>18.160963075265315</c:v>
                </c:pt>
                <c:pt idx="922">
                  <c:v>8.7995930232564845</c:v>
                </c:pt>
                <c:pt idx="923">
                  <c:v>2.9101981081986779</c:v>
                </c:pt>
                <c:pt idx="924">
                  <c:v>5.3280652868743879</c:v>
                </c:pt>
                <c:pt idx="925">
                  <c:v>3.9763640487624685</c:v>
                </c:pt>
                <c:pt idx="926">
                  <c:v>15.823834967005867</c:v>
                </c:pt>
                <c:pt idx="927">
                  <c:v>10.75178218727174</c:v>
                </c:pt>
                <c:pt idx="928">
                  <c:v>4.5470555198208693</c:v>
                </c:pt>
                <c:pt idx="929">
                  <c:v>4.1072021355742523</c:v>
                </c:pt>
                <c:pt idx="930">
                  <c:v>4.575279567757101</c:v>
                </c:pt>
                <c:pt idx="931">
                  <c:v>7.2836307938835292</c:v>
                </c:pt>
                <c:pt idx="932">
                  <c:v>11.928314527466689</c:v>
                </c:pt>
                <c:pt idx="933">
                  <c:v>4.7137103753701455</c:v>
                </c:pt>
                <c:pt idx="934">
                  <c:v>10.220098456187674</c:v>
                </c:pt>
                <c:pt idx="935">
                  <c:v>4.8069177730403201</c:v>
                </c:pt>
                <c:pt idx="936">
                  <c:v>9.0500813816389396</c:v>
                </c:pt>
                <c:pt idx="937">
                  <c:v>9.2512884765082983</c:v>
                </c:pt>
                <c:pt idx="938">
                  <c:v>14.33553799012541</c:v>
                </c:pt>
                <c:pt idx="939">
                  <c:v>8.132871167091885</c:v>
                </c:pt>
                <c:pt idx="940">
                  <c:v>7.8015255682609288</c:v>
                </c:pt>
                <c:pt idx="941">
                  <c:v>4.0154225317887731</c:v>
                </c:pt>
                <c:pt idx="942">
                  <c:v>10.522500949098594</c:v>
                </c:pt>
                <c:pt idx="943">
                  <c:v>28.260624490351148</c:v>
                </c:pt>
                <c:pt idx="944">
                  <c:v>9.2164357411258546</c:v>
                </c:pt>
                <c:pt idx="945">
                  <c:v>14.935026569376873</c:v>
                </c:pt>
                <c:pt idx="946">
                  <c:v>8.888702734226813</c:v>
                </c:pt>
                <c:pt idx="947">
                  <c:v>6.917665740438963</c:v>
                </c:pt>
                <c:pt idx="948">
                  <c:v>3.3072612810661863</c:v>
                </c:pt>
                <c:pt idx="949">
                  <c:v>4.9937767303373946</c:v>
                </c:pt>
                <c:pt idx="950">
                  <c:v>8.0579611416717611</c:v>
                </c:pt>
                <c:pt idx="951">
                  <c:v>11.866624974854261</c:v>
                </c:pt>
                <c:pt idx="952">
                  <c:v>6.694010882171642</c:v>
                </c:pt>
                <c:pt idx="953">
                  <c:v>8.7681384734683121</c:v>
                </c:pt>
                <c:pt idx="954">
                  <c:v>5.3496460635919094</c:v>
                </c:pt>
                <c:pt idx="955">
                  <c:v>11.17230331896025</c:v>
                </c:pt>
                <c:pt idx="956">
                  <c:v>11.308116437324804</c:v>
                </c:pt>
                <c:pt idx="957">
                  <c:v>8.8566043920787685</c:v>
                </c:pt>
                <c:pt idx="958">
                  <c:v>11.666561300480547</c:v>
                </c:pt>
                <c:pt idx="959">
                  <c:v>9.2866155635461816</c:v>
                </c:pt>
                <c:pt idx="960">
                  <c:v>8.6269714700242623</c:v>
                </c:pt>
                <c:pt idx="961">
                  <c:v>4.8802690310346213</c:v>
                </c:pt>
                <c:pt idx="962">
                  <c:v>9.7230148298325823</c:v>
                </c:pt>
                <c:pt idx="963">
                  <c:v>14.240631954584229</c:v>
                </c:pt>
                <c:pt idx="964">
                  <c:v>15.149391694861794</c:v>
                </c:pt>
                <c:pt idx="965">
                  <c:v>6.4725088525146282</c:v>
                </c:pt>
                <c:pt idx="966">
                  <c:v>14.981105098946607</c:v>
                </c:pt>
                <c:pt idx="967">
                  <c:v>2.5893701159547158</c:v>
                </c:pt>
                <c:pt idx="968">
                  <c:v>20.389575712499685</c:v>
                </c:pt>
                <c:pt idx="969">
                  <c:v>15.474048370209019</c:v>
                </c:pt>
                <c:pt idx="970">
                  <c:v>10.559202583090791</c:v>
                </c:pt>
                <c:pt idx="971">
                  <c:v>3.2364283663951734</c:v>
                </c:pt>
                <c:pt idx="972">
                  <c:v>9.7727978321304221</c:v>
                </c:pt>
                <c:pt idx="973">
                  <c:v>6.5613203247587961</c:v>
                </c:pt>
                <c:pt idx="974">
                  <c:v>4.212682490783096</c:v>
                </c:pt>
                <c:pt idx="975">
                  <c:v>6.1954317983528799</c:v>
                </c:pt>
                <c:pt idx="976">
                  <c:v>8.3248493866112963</c:v>
                </c:pt>
                <c:pt idx="977">
                  <c:v>11.57987596683331</c:v>
                </c:pt>
                <c:pt idx="978">
                  <c:v>9.8711646372169888</c:v>
                </c:pt>
                <c:pt idx="979">
                  <c:v>5.2609810527871836</c:v>
                </c:pt>
                <c:pt idx="980">
                  <c:v>12.064616629366576</c:v>
                </c:pt>
                <c:pt idx="981">
                  <c:v>7.8546094205567387</c:v>
                </c:pt>
                <c:pt idx="982">
                  <c:v>13.460735426779802</c:v>
                </c:pt>
                <c:pt idx="983">
                  <c:v>10.265032754644364</c:v>
                </c:pt>
                <c:pt idx="984">
                  <c:v>6.1170733296212356</c:v>
                </c:pt>
                <c:pt idx="985">
                  <c:v>2.1087595316514345</c:v>
                </c:pt>
                <c:pt idx="986">
                  <c:v>4.1866262226268525</c:v>
                </c:pt>
                <c:pt idx="987">
                  <c:v>4.8678621396138757</c:v>
                </c:pt>
                <c:pt idx="988">
                  <c:v>8.5040417942033883</c:v>
                </c:pt>
                <c:pt idx="989">
                  <c:v>12.48111232477355</c:v>
                </c:pt>
                <c:pt idx="990">
                  <c:v>8.1780359508659259</c:v>
                </c:pt>
                <c:pt idx="991">
                  <c:v>1.7278329171249058</c:v>
                </c:pt>
                <c:pt idx="992">
                  <c:v>3.5276563758468349</c:v>
                </c:pt>
                <c:pt idx="993">
                  <c:v>8.7971717689114151</c:v>
                </c:pt>
                <c:pt idx="994">
                  <c:v>5.8075971544968246</c:v>
                </c:pt>
                <c:pt idx="995">
                  <c:v>4.7424960926485831</c:v>
                </c:pt>
                <c:pt idx="996">
                  <c:v>11.689742419457756</c:v>
                </c:pt>
                <c:pt idx="997">
                  <c:v>5.3471379647738893</c:v>
                </c:pt>
                <c:pt idx="998">
                  <c:v>22.69371539401282</c:v>
                </c:pt>
                <c:pt idx="999">
                  <c:v>3.0751504623731254</c:v>
                </c:pt>
              </c:numCache>
            </c:numRef>
          </c:xVal>
          <c:yVal>
            <c:numRef>
              <c:f>Regression!$G$27:$G$1026</c:f>
              <c:numCache>
                <c:formatCode>General</c:formatCode>
                <c:ptCount val="1000"/>
                <c:pt idx="0">
                  <c:v>9.4645211453848535E-2</c:v>
                </c:pt>
                <c:pt idx="1">
                  <c:v>1.5460581485924301</c:v>
                </c:pt>
                <c:pt idx="2">
                  <c:v>5.617568573653408E-2</c:v>
                </c:pt>
                <c:pt idx="3">
                  <c:v>3.9351620307186844E-3</c:v>
                </c:pt>
                <c:pt idx="4">
                  <c:v>8.7111771917677633E-2</c:v>
                </c:pt>
                <c:pt idx="5">
                  <c:v>0.1224558490916287</c:v>
                </c:pt>
                <c:pt idx="6">
                  <c:v>1.1580082234901619E-2</c:v>
                </c:pt>
                <c:pt idx="7">
                  <c:v>5.852251946454045E-2</c:v>
                </c:pt>
                <c:pt idx="8">
                  <c:v>0.22793038180432423</c:v>
                </c:pt>
                <c:pt idx="9">
                  <c:v>6.7440866485392784E-2</c:v>
                </c:pt>
                <c:pt idx="10">
                  <c:v>0.84009751619111628</c:v>
                </c:pt>
                <c:pt idx="11">
                  <c:v>3.2586479218871277E-2</c:v>
                </c:pt>
                <c:pt idx="12">
                  <c:v>0.20112557838469192</c:v>
                </c:pt>
                <c:pt idx="13">
                  <c:v>0.25507830821410882</c:v>
                </c:pt>
                <c:pt idx="14">
                  <c:v>0.33166021747523206</c:v>
                </c:pt>
                <c:pt idx="15">
                  <c:v>1.8324385951027436E-2</c:v>
                </c:pt>
                <c:pt idx="16">
                  <c:v>4.7890781252257842E-3</c:v>
                </c:pt>
                <c:pt idx="17">
                  <c:v>3.7841687770534243E-3</c:v>
                </c:pt>
                <c:pt idx="18">
                  <c:v>0.72243041159436105</c:v>
                </c:pt>
                <c:pt idx="19">
                  <c:v>0.16652849722558899</c:v>
                </c:pt>
                <c:pt idx="20">
                  <c:v>0.24746659527163806</c:v>
                </c:pt>
                <c:pt idx="21">
                  <c:v>0.1612904644977958</c:v>
                </c:pt>
                <c:pt idx="22">
                  <c:v>5.4717658813886419E-2</c:v>
                </c:pt>
                <c:pt idx="23">
                  <c:v>0.37205203553639321</c:v>
                </c:pt>
                <c:pt idx="24">
                  <c:v>6.7246792146663639E-2</c:v>
                </c:pt>
                <c:pt idx="25">
                  <c:v>0.26219555994468086</c:v>
                </c:pt>
                <c:pt idx="26">
                  <c:v>0.13990128462316645</c:v>
                </c:pt>
                <c:pt idx="27">
                  <c:v>1.1817384279431784</c:v>
                </c:pt>
                <c:pt idx="28">
                  <c:v>0.25850766724197471</c:v>
                </c:pt>
                <c:pt idx="29">
                  <c:v>4.4885204260978133E-2</c:v>
                </c:pt>
                <c:pt idx="30">
                  <c:v>1.7868337634487134E-2</c:v>
                </c:pt>
                <c:pt idx="31">
                  <c:v>0.25492617286948566</c:v>
                </c:pt>
                <c:pt idx="32">
                  <c:v>0.44544141513992724</c:v>
                </c:pt>
                <c:pt idx="33">
                  <c:v>1.6606218816327437E-3</c:v>
                </c:pt>
                <c:pt idx="34">
                  <c:v>0.24524981470197368</c:v>
                </c:pt>
                <c:pt idx="35">
                  <c:v>0.15562241617419895</c:v>
                </c:pt>
                <c:pt idx="36">
                  <c:v>0.58949548880450675</c:v>
                </c:pt>
                <c:pt idx="37">
                  <c:v>1.7033170856945352</c:v>
                </c:pt>
                <c:pt idx="38">
                  <c:v>1.5649817426443028E-3</c:v>
                </c:pt>
                <c:pt idx="39">
                  <c:v>6.2174736634127686E-3</c:v>
                </c:pt>
                <c:pt idx="40">
                  <c:v>3.627182146823435E-2</c:v>
                </c:pt>
                <c:pt idx="41">
                  <c:v>9.8294554263207495E-4</c:v>
                </c:pt>
                <c:pt idx="42">
                  <c:v>1.6681424165994152</c:v>
                </c:pt>
                <c:pt idx="43">
                  <c:v>5.0134796039931734E-2</c:v>
                </c:pt>
                <c:pt idx="44">
                  <c:v>4.2847281477376388E-3</c:v>
                </c:pt>
                <c:pt idx="45">
                  <c:v>1.1944288261846243</c:v>
                </c:pt>
                <c:pt idx="46">
                  <c:v>2.16356406086837E-5</c:v>
                </c:pt>
                <c:pt idx="47">
                  <c:v>0.95725888558698657</c:v>
                </c:pt>
                <c:pt idx="48">
                  <c:v>7.8046915755595114E-4</c:v>
                </c:pt>
                <c:pt idx="49">
                  <c:v>6.4196571134216798E-2</c:v>
                </c:pt>
                <c:pt idx="50">
                  <c:v>9.6582990238789773E-2</c:v>
                </c:pt>
                <c:pt idx="51">
                  <c:v>0.54249991035280343</c:v>
                </c:pt>
                <c:pt idx="52">
                  <c:v>6.2054512676633991E-2</c:v>
                </c:pt>
                <c:pt idx="53">
                  <c:v>1.2107385986222376</c:v>
                </c:pt>
                <c:pt idx="54">
                  <c:v>9.2515536874229823E-3</c:v>
                </c:pt>
                <c:pt idx="55">
                  <c:v>0.1034217302715497</c:v>
                </c:pt>
                <c:pt idx="56">
                  <c:v>1.2277702848497545E-2</c:v>
                </c:pt>
                <c:pt idx="57">
                  <c:v>0.35858332839993068</c:v>
                </c:pt>
                <c:pt idx="58">
                  <c:v>1.4387295055234999</c:v>
                </c:pt>
                <c:pt idx="59">
                  <c:v>0.77006806667178374</c:v>
                </c:pt>
                <c:pt idx="60">
                  <c:v>1.7109307748811749E-2</c:v>
                </c:pt>
                <c:pt idx="61">
                  <c:v>0.27386999153661906</c:v>
                </c:pt>
                <c:pt idx="62">
                  <c:v>1.2549821954091236</c:v>
                </c:pt>
                <c:pt idx="63">
                  <c:v>5.2084507499957772E-2</c:v>
                </c:pt>
                <c:pt idx="64">
                  <c:v>3.1875194313119012E-2</c:v>
                </c:pt>
                <c:pt idx="65">
                  <c:v>4.2208787933470429E-5</c:v>
                </c:pt>
                <c:pt idx="66">
                  <c:v>8.5700890803535004E-2</c:v>
                </c:pt>
                <c:pt idx="67">
                  <c:v>0.378695533088656</c:v>
                </c:pt>
                <c:pt idx="68">
                  <c:v>0.66069826756208094</c:v>
                </c:pt>
                <c:pt idx="69">
                  <c:v>4.3588645784179585E-2</c:v>
                </c:pt>
                <c:pt idx="70">
                  <c:v>0.49102367833478822</c:v>
                </c:pt>
                <c:pt idx="71">
                  <c:v>2.6011743019419935</c:v>
                </c:pt>
                <c:pt idx="72">
                  <c:v>0.12182941481832665</c:v>
                </c:pt>
                <c:pt idx="73">
                  <c:v>0.16541131631690606</c:v>
                </c:pt>
                <c:pt idx="74">
                  <c:v>3.8583329703904146E-3</c:v>
                </c:pt>
                <c:pt idx="75">
                  <c:v>0.14320697949121922</c:v>
                </c:pt>
                <c:pt idx="76">
                  <c:v>0.14357837073374188</c:v>
                </c:pt>
                <c:pt idx="77">
                  <c:v>1.2293359151463128</c:v>
                </c:pt>
                <c:pt idx="78">
                  <c:v>0.13884614740453671</c:v>
                </c:pt>
                <c:pt idx="79">
                  <c:v>1.5431652161009728E-3</c:v>
                </c:pt>
                <c:pt idx="80">
                  <c:v>0.95269757487862516</c:v>
                </c:pt>
                <c:pt idx="81">
                  <c:v>1.2328359141201133E-2</c:v>
                </c:pt>
                <c:pt idx="82">
                  <c:v>2.1627688723471061E-4</c:v>
                </c:pt>
                <c:pt idx="83">
                  <c:v>1.3309184303066421E-2</c:v>
                </c:pt>
                <c:pt idx="84">
                  <c:v>1.9196070883911547E-2</c:v>
                </c:pt>
                <c:pt idx="85">
                  <c:v>0.27311000764495458</c:v>
                </c:pt>
                <c:pt idx="86">
                  <c:v>0.1600483877263762</c:v>
                </c:pt>
                <c:pt idx="87">
                  <c:v>1.4187397022726519E-4</c:v>
                </c:pt>
                <c:pt idx="88">
                  <c:v>1.905791624116371E-3</c:v>
                </c:pt>
                <c:pt idx="89">
                  <c:v>0.46597038672248842</c:v>
                </c:pt>
                <c:pt idx="90">
                  <c:v>13.62229946771653</c:v>
                </c:pt>
                <c:pt idx="91">
                  <c:v>0.38875771280391358</c:v>
                </c:pt>
                <c:pt idx="92">
                  <c:v>0.34801017475286145</c:v>
                </c:pt>
                <c:pt idx="93">
                  <c:v>1.0766872430200463</c:v>
                </c:pt>
                <c:pt idx="94">
                  <c:v>2.3881963888633488</c:v>
                </c:pt>
                <c:pt idx="95">
                  <c:v>9.1620332027381348</c:v>
                </c:pt>
                <c:pt idx="96">
                  <c:v>3.2398777727441402E-2</c:v>
                </c:pt>
                <c:pt idx="97">
                  <c:v>7.8874744357380818E-5</c:v>
                </c:pt>
                <c:pt idx="98">
                  <c:v>4.2958605859212816E-2</c:v>
                </c:pt>
                <c:pt idx="99">
                  <c:v>0.74506791567382491</c:v>
                </c:pt>
                <c:pt idx="100">
                  <c:v>0.35316043379378675</c:v>
                </c:pt>
                <c:pt idx="101">
                  <c:v>4.3052755811343213E-2</c:v>
                </c:pt>
                <c:pt idx="102">
                  <c:v>0.42581182285268332</c:v>
                </c:pt>
                <c:pt idx="103">
                  <c:v>1.3051819131170557</c:v>
                </c:pt>
                <c:pt idx="104">
                  <c:v>1.0987039008110728</c:v>
                </c:pt>
                <c:pt idx="105">
                  <c:v>0.69897875076760219</c:v>
                </c:pt>
                <c:pt idx="106">
                  <c:v>1.7324311090232478</c:v>
                </c:pt>
                <c:pt idx="107">
                  <c:v>0.93642521167705883</c:v>
                </c:pt>
                <c:pt idx="108">
                  <c:v>0.99101069473113645</c:v>
                </c:pt>
                <c:pt idx="109">
                  <c:v>1.4019926724610599</c:v>
                </c:pt>
                <c:pt idx="110">
                  <c:v>1.7361291796665888</c:v>
                </c:pt>
                <c:pt idx="111">
                  <c:v>3.3338737859083687</c:v>
                </c:pt>
                <c:pt idx="112">
                  <c:v>0.18604785355188758</c:v>
                </c:pt>
                <c:pt idx="113">
                  <c:v>0.43184565454318857</c:v>
                </c:pt>
                <c:pt idx="114">
                  <c:v>4.7126000524141601E-4</c:v>
                </c:pt>
                <c:pt idx="115">
                  <c:v>4.9177749212665691E-4</c:v>
                </c:pt>
                <c:pt idx="116">
                  <c:v>0.12745445381322787</c:v>
                </c:pt>
                <c:pt idx="117">
                  <c:v>0.7670658636519212</c:v>
                </c:pt>
                <c:pt idx="118">
                  <c:v>1.0367509801381287</c:v>
                </c:pt>
                <c:pt idx="119">
                  <c:v>0.15095105053638577</c:v>
                </c:pt>
                <c:pt idx="120">
                  <c:v>0.49118112939240471</c:v>
                </c:pt>
                <c:pt idx="121">
                  <c:v>3.7396134826500438</c:v>
                </c:pt>
                <c:pt idx="122">
                  <c:v>2.3742397824366011E-2</c:v>
                </c:pt>
                <c:pt idx="123">
                  <c:v>4.7922496875871263E-3</c:v>
                </c:pt>
                <c:pt idx="124">
                  <c:v>1.3888148324312579</c:v>
                </c:pt>
                <c:pt idx="125">
                  <c:v>3.1557960970464857E-2</c:v>
                </c:pt>
                <c:pt idx="126">
                  <c:v>6.7435838494736014E-2</c:v>
                </c:pt>
                <c:pt idx="127">
                  <c:v>1.5805592741059187</c:v>
                </c:pt>
                <c:pt idx="128">
                  <c:v>1.4038729211217171</c:v>
                </c:pt>
                <c:pt idx="129">
                  <c:v>0.51959737856345645</c:v>
                </c:pt>
                <c:pt idx="130">
                  <c:v>0.23729946636975793</c:v>
                </c:pt>
                <c:pt idx="131">
                  <c:v>0.73591489149242761</c:v>
                </c:pt>
                <c:pt idx="132">
                  <c:v>0.67412674654377169</c:v>
                </c:pt>
                <c:pt idx="133">
                  <c:v>1.2270102490445449</c:v>
                </c:pt>
                <c:pt idx="134">
                  <c:v>0.17254047728754163</c:v>
                </c:pt>
                <c:pt idx="135">
                  <c:v>8.712975229990436E-3</c:v>
                </c:pt>
                <c:pt idx="136">
                  <c:v>0.146778746398293</c:v>
                </c:pt>
                <c:pt idx="137">
                  <c:v>1.8205471803200841</c:v>
                </c:pt>
                <c:pt idx="138">
                  <c:v>1.7684215945774099E-3</c:v>
                </c:pt>
                <c:pt idx="139">
                  <c:v>3.6385340829457269E-2</c:v>
                </c:pt>
                <c:pt idx="140">
                  <c:v>1.6659351018302321E-3</c:v>
                </c:pt>
                <c:pt idx="141">
                  <c:v>0.24041042093170029</c:v>
                </c:pt>
                <c:pt idx="142">
                  <c:v>0.51494455359431068</c:v>
                </c:pt>
                <c:pt idx="143">
                  <c:v>3.8203210625260606</c:v>
                </c:pt>
                <c:pt idx="144">
                  <c:v>0.32049891266409958</c:v>
                </c:pt>
                <c:pt idx="145">
                  <c:v>1.7495160969531864</c:v>
                </c:pt>
                <c:pt idx="146">
                  <c:v>6.4938604515903707E-3</c:v>
                </c:pt>
                <c:pt idx="147">
                  <c:v>1.1509321889956209E-3</c:v>
                </c:pt>
                <c:pt idx="148">
                  <c:v>1.8345880041513978E-2</c:v>
                </c:pt>
                <c:pt idx="149">
                  <c:v>1.294590291284067</c:v>
                </c:pt>
                <c:pt idx="150">
                  <c:v>1.0633991583663749</c:v>
                </c:pt>
                <c:pt idx="151">
                  <c:v>5.9273282187549734</c:v>
                </c:pt>
                <c:pt idx="152">
                  <c:v>5.3173000863224206E-4</c:v>
                </c:pt>
                <c:pt idx="153">
                  <c:v>0.82947271323896909</c:v>
                </c:pt>
                <c:pt idx="154">
                  <c:v>1.0583488224931645E-2</c:v>
                </c:pt>
                <c:pt idx="155">
                  <c:v>0.39227744372498874</c:v>
                </c:pt>
                <c:pt idx="156">
                  <c:v>0.1456299680839897</c:v>
                </c:pt>
                <c:pt idx="157">
                  <c:v>0.23704296987436949</c:v>
                </c:pt>
                <c:pt idx="158">
                  <c:v>0.21918250876211581</c:v>
                </c:pt>
                <c:pt idx="159">
                  <c:v>2.0668881385296696</c:v>
                </c:pt>
                <c:pt idx="160">
                  <c:v>1.9141359670862893E-2</c:v>
                </c:pt>
                <c:pt idx="161">
                  <c:v>0.51295661183042363</c:v>
                </c:pt>
                <c:pt idx="162">
                  <c:v>0.63449226292414829</c:v>
                </c:pt>
                <c:pt idx="163">
                  <c:v>6.2447105288952143</c:v>
                </c:pt>
                <c:pt idx="164">
                  <c:v>0.50617868645757214</c:v>
                </c:pt>
                <c:pt idx="165">
                  <c:v>3.9314853640647601E-2</c:v>
                </c:pt>
                <c:pt idx="166">
                  <c:v>2.3288881596393234E-2</c:v>
                </c:pt>
                <c:pt idx="167">
                  <c:v>0.40511037371359793</c:v>
                </c:pt>
                <c:pt idx="168">
                  <c:v>0.41880423994137228</c:v>
                </c:pt>
                <c:pt idx="169">
                  <c:v>0.35717572649732071</c:v>
                </c:pt>
                <c:pt idx="170">
                  <c:v>0.39036017768431058</c:v>
                </c:pt>
                <c:pt idx="171">
                  <c:v>8.1231975290708747E-2</c:v>
                </c:pt>
                <c:pt idx="172">
                  <c:v>6.1208678097669651</c:v>
                </c:pt>
                <c:pt idx="173">
                  <c:v>9.9953463354627362E-3</c:v>
                </c:pt>
                <c:pt idx="174">
                  <c:v>0.45672619273402493</c:v>
                </c:pt>
                <c:pt idx="175">
                  <c:v>0.66404085022151227</c:v>
                </c:pt>
                <c:pt idx="176">
                  <c:v>9.6740454757545793E-2</c:v>
                </c:pt>
                <c:pt idx="177">
                  <c:v>9.5515851534715923E-2</c:v>
                </c:pt>
                <c:pt idx="178">
                  <c:v>0.16650449052029265</c:v>
                </c:pt>
                <c:pt idx="179">
                  <c:v>0.40683785157970154</c:v>
                </c:pt>
                <c:pt idx="180">
                  <c:v>0.16972921988095829</c:v>
                </c:pt>
                <c:pt idx="181">
                  <c:v>4.9708061284861937E-2</c:v>
                </c:pt>
                <c:pt idx="182">
                  <c:v>1.5579684719197033</c:v>
                </c:pt>
                <c:pt idx="183">
                  <c:v>0.3971155395401969</c:v>
                </c:pt>
                <c:pt idx="184">
                  <c:v>0.40130668768086775</c:v>
                </c:pt>
                <c:pt idx="185">
                  <c:v>1.6052453084802992E-2</c:v>
                </c:pt>
                <c:pt idx="186">
                  <c:v>10.303022925516036</c:v>
                </c:pt>
                <c:pt idx="187">
                  <c:v>1.0031698014379351</c:v>
                </c:pt>
                <c:pt idx="188">
                  <c:v>2.530246578055036E-3</c:v>
                </c:pt>
                <c:pt idx="189">
                  <c:v>1.1091139549127715</c:v>
                </c:pt>
                <c:pt idx="190">
                  <c:v>4.0999181471922577E-3</c:v>
                </c:pt>
                <c:pt idx="191">
                  <c:v>1.151085054970412E-2</c:v>
                </c:pt>
                <c:pt idx="192">
                  <c:v>2.4252976294751503E-2</c:v>
                </c:pt>
                <c:pt idx="193">
                  <c:v>1.8686860867658691E-2</c:v>
                </c:pt>
                <c:pt idx="194">
                  <c:v>0.41015500823612072</c:v>
                </c:pt>
                <c:pt idx="195">
                  <c:v>0.45406027743192851</c:v>
                </c:pt>
                <c:pt idx="196">
                  <c:v>0.40228421198019698</c:v>
                </c:pt>
                <c:pt idx="197">
                  <c:v>2.7003717911981578E-3</c:v>
                </c:pt>
                <c:pt idx="198">
                  <c:v>9.2085228238531492E-5</c:v>
                </c:pt>
                <c:pt idx="199">
                  <c:v>1.8460913673554971</c:v>
                </c:pt>
                <c:pt idx="200">
                  <c:v>6.1721770385794184E-2</c:v>
                </c:pt>
                <c:pt idx="201">
                  <c:v>1.6991990027836773E-2</c:v>
                </c:pt>
                <c:pt idx="202">
                  <c:v>3.1476849810355292</c:v>
                </c:pt>
                <c:pt idx="203">
                  <c:v>0.59372520041960219</c:v>
                </c:pt>
                <c:pt idx="204">
                  <c:v>7.4657104832792962E-2</c:v>
                </c:pt>
                <c:pt idx="205">
                  <c:v>0.57002276265202667</c:v>
                </c:pt>
                <c:pt idx="206">
                  <c:v>1.7599774077426187</c:v>
                </c:pt>
                <c:pt idx="207">
                  <c:v>0.12593390535101276</c:v>
                </c:pt>
                <c:pt idx="208">
                  <c:v>2.5136801214394415</c:v>
                </c:pt>
                <c:pt idx="209">
                  <c:v>2.2278177209078409</c:v>
                </c:pt>
                <c:pt idx="210">
                  <c:v>0.13477535770663654</c:v>
                </c:pt>
                <c:pt idx="211">
                  <c:v>1.9097578246880189</c:v>
                </c:pt>
                <c:pt idx="212">
                  <c:v>0.66219929951415812</c:v>
                </c:pt>
                <c:pt idx="213">
                  <c:v>1.8492545742031723E-2</c:v>
                </c:pt>
                <c:pt idx="214">
                  <c:v>0.14713679524129855</c:v>
                </c:pt>
                <c:pt idx="215">
                  <c:v>6.5960159648217234E-2</c:v>
                </c:pt>
                <c:pt idx="216">
                  <c:v>0.4017838588957362</c:v>
                </c:pt>
                <c:pt idx="217">
                  <c:v>8.9856078959704053</c:v>
                </c:pt>
                <c:pt idx="218">
                  <c:v>0.7855131491843883</c:v>
                </c:pt>
                <c:pt idx="219">
                  <c:v>0.36946582466953853</c:v>
                </c:pt>
                <c:pt idx="220">
                  <c:v>0.14599282494411123</c:v>
                </c:pt>
                <c:pt idx="221">
                  <c:v>0.55507342542002669</c:v>
                </c:pt>
                <c:pt idx="222">
                  <c:v>3.8446452096113214E-2</c:v>
                </c:pt>
                <c:pt idx="223">
                  <c:v>0.44263750954084924</c:v>
                </c:pt>
                <c:pt idx="224">
                  <c:v>0.39450113144667603</c:v>
                </c:pt>
                <c:pt idx="225">
                  <c:v>2.1919268990220419E-5</c:v>
                </c:pt>
                <c:pt idx="226">
                  <c:v>1.6365462073581961E-2</c:v>
                </c:pt>
                <c:pt idx="227">
                  <c:v>1.8315633964148103E-2</c:v>
                </c:pt>
                <c:pt idx="228">
                  <c:v>2.8335025441826513E-2</c:v>
                </c:pt>
                <c:pt idx="229">
                  <c:v>20.108829097588334</c:v>
                </c:pt>
                <c:pt idx="230">
                  <c:v>2.6084606248821189E-2</c:v>
                </c:pt>
                <c:pt idx="231">
                  <c:v>0.70882132214193105</c:v>
                </c:pt>
                <c:pt idx="232">
                  <c:v>0.26454865512221515</c:v>
                </c:pt>
                <c:pt idx="233">
                  <c:v>4.4873620357395991E-2</c:v>
                </c:pt>
                <c:pt idx="234">
                  <c:v>0.1871644201563771</c:v>
                </c:pt>
                <c:pt idx="235">
                  <c:v>0.10080717250364356</c:v>
                </c:pt>
                <c:pt idx="236">
                  <c:v>0.76638640637526845</c:v>
                </c:pt>
                <c:pt idx="237">
                  <c:v>0.17879029078747943</c:v>
                </c:pt>
                <c:pt idx="238">
                  <c:v>0.49909784681671909</c:v>
                </c:pt>
                <c:pt idx="239">
                  <c:v>1.5448688051236746E-2</c:v>
                </c:pt>
                <c:pt idx="240">
                  <c:v>9.3757733732008131E-2</c:v>
                </c:pt>
                <c:pt idx="241">
                  <c:v>0.11163991243303506</c:v>
                </c:pt>
                <c:pt idx="242">
                  <c:v>1.0006797630788451</c:v>
                </c:pt>
                <c:pt idx="243">
                  <c:v>0.15951482050923224</c:v>
                </c:pt>
                <c:pt idx="244">
                  <c:v>0.1737656870226208</c:v>
                </c:pt>
                <c:pt idx="245">
                  <c:v>9.5158606489552534E-3</c:v>
                </c:pt>
                <c:pt idx="246">
                  <c:v>5.4974869844068897</c:v>
                </c:pt>
                <c:pt idx="247">
                  <c:v>0.57960232740473039</c:v>
                </c:pt>
                <c:pt idx="248">
                  <c:v>0.27052870557840192</c:v>
                </c:pt>
                <c:pt idx="249">
                  <c:v>8.6052341935331511E-2</c:v>
                </c:pt>
                <c:pt idx="250">
                  <c:v>1.8025911453505232</c:v>
                </c:pt>
                <c:pt idx="251">
                  <c:v>1.7790298158260192</c:v>
                </c:pt>
                <c:pt idx="252">
                  <c:v>1.1707369574576864E-2</c:v>
                </c:pt>
                <c:pt idx="253">
                  <c:v>6.6957588616149671E-2</c:v>
                </c:pt>
                <c:pt idx="254">
                  <c:v>1.7903954791983995E-2</c:v>
                </c:pt>
                <c:pt idx="255">
                  <c:v>2.4526555669054137E-2</c:v>
                </c:pt>
                <c:pt idx="256">
                  <c:v>3.5366601035197705E-3</c:v>
                </c:pt>
                <c:pt idx="257">
                  <c:v>8.0238541197034899E-2</c:v>
                </c:pt>
                <c:pt idx="258">
                  <c:v>0.13393948103277203</c:v>
                </c:pt>
                <c:pt idx="259">
                  <c:v>4.9208696076872491E-2</c:v>
                </c:pt>
                <c:pt idx="260">
                  <c:v>7.0359860270593228E-3</c:v>
                </c:pt>
                <c:pt idx="261">
                  <c:v>6.7297916665611787E-2</c:v>
                </c:pt>
                <c:pt idx="262">
                  <c:v>4.0630801610921766E-2</c:v>
                </c:pt>
                <c:pt idx="263">
                  <c:v>4.2617055567459046E-2</c:v>
                </c:pt>
                <c:pt idx="264">
                  <c:v>2.4269841527364198E-2</c:v>
                </c:pt>
                <c:pt idx="265">
                  <c:v>0.63851849618242673</c:v>
                </c:pt>
                <c:pt idx="266">
                  <c:v>1.8960508408500006E-2</c:v>
                </c:pt>
                <c:pt idx="267">
                  <c:v>1.7890671355231966E-2</c:v>
                </c:pt>
                <c:pt idx="268">
                  <c:v>8.9553820337420653E-2</c:v>
                </c:pt>
                <c:pt idx="269">
                  <c:v>7.2724859305961134E-2</c:v>
                </c:pt>
                <c:pt idx="270">
                  <c:v>0.66888872114735831</c:v>
                </c:pt>
                <c:pt idx="271">
                  <c:v>0.39242096436116558</c:v>
                </c:pt>
                <c:pt idx="272">
                  <c:v>0.12189259090068984</c:v>
                </c:pt>
                <c:pt idx="273">
                  <c:v>1.1129746866605099</c:v>
                </c:pt>
                <c:pt idx="274">
                  <c:v>0.18542246327536474</c:v>
                </c:pt>
                <c:pt idx="275">
                  <c:v>0.1939611766890407</c:v>
                </c:pt>
                <c:pt idx="276">
                  <c:v>8.4856282517328421E-2</c:v>
                </c:pt>
                <c:pt idx="277">
                  <c:v>1.58845201224431E-5</c:v>
                </c:pt>
                <c:pt idx="278">
                  <c:v>2.8420919840674758E-2</c:v>
                </c:pt>
                <c:pt idx="279">
                  <c:v>1.7363510022437283E-2</c:v>
                </c:pt>
                <c:pt idx="280">
                  <c:v>0.15909856398927175</c:v>
                </c:pt>
                <c:pt idx="281">
                  <c:v>2.6837056695307897</c:v>
                </c:pt>
                <c:pt idx="282">
                  <c:v>2.5630505328230129</c:v>
                </c:pt>
                <c:pt idx="283">
                  <c:v>0.56364928701233752</c:v>
                </c:pt>
                <c:pt idx="284">
                  <c:v>0.67946955636578121</c:v>
                </c:pt>
                <c:pt idx="285">
                  <c:v>3.1579656852813297E-2</c:v>
                </c:pt>
                <c:pt idx="286">
                  <c:v>9.5423170654150864E-3</c:v>
                </c:pt>
                <c:pt idx="287">
                  <c:v>1.5741260602092339E-4</c:v>
                </c:pt>
                <c:pt idx="288">
                  <c:v>7.6081890342268671E-2</c:v>
                </c:pt>
                <c:pt idx="289">
                  <c:v>3.7105613649211543E-3</c:v>
                </c:pt>
                <c:pt idx="290">
                  <c:v>4.128520682576465E-6</c:v>
                </c:pt>
                <c:pt idx="291">
                  <c:v>0.1911734650575474</c:v>
                </c:pt>
                <c:pt idx="292">
                  <c:v>1.7178465810565251E-2</c:v>
                </c:pt>
                <c:pt idx="293">
                  <c:v>0.1024082526206691</c:v>
                </c:pt>
                <c:pt idx="294">
                  <c:v>10.174473217376997</c:v>
                </c:pt>
                <c:pt idx="295">
                  <c:v>2.459115238370102E-2</c:v>
                </c:pt>
                <c:pt idx="296">
                  <c:v>0.10559598901832586</c:v>
                </c:pt>
                <c:pt idx="297">
                  <c:v>2.0598394231163018E-2</c:v>
                </c:pt>
                <c:pt idx="298">
                  <c:v>1.4218744845336806</c:v>
                </c:pt>
                <c:pt idx="299">
                  <c:v>0.53605219689481132</c:v>
                </c:pt>
                <c:pt idx="300">
                  <c:v>8.8286905627531401E-2</c:v>
                </c:pt>
                <c:pt idx="301">
                  <c:v>2.0054863354755412E-2</c:v>
                </c:pt>
                <c:pt idx="302">
                  <c:v>0.36723012862657356</c:v>
                </c:pt>
                <c:pt idx="303">
                  <c:v>0.29871117189775648</c:v>
                </c:pt>
                <c:pt idx="304">
                  <c:v>2.8090653837589423</c:v>
                </c:pt>
                <c:pt idx="305">
                  <c:v>0.17516267887314188</c:v>
                </c:pt>
                <c:pt idx="306">
                  <c:v>1.3679769633203033E-2</c:v>
                </c:pt>
                <c:pt idx="307">
                  <c:v>7.0537493972153101E-2</c:v>
                </c:pt>
                <c:pt idx="308">
                  <c:v>5.8293696163929216E-2</c:v>
                </c:pt>
                <c:pt idx="309">
                  <c:v>8.5994719868013506E-2</c:v>
                </c:pt>
                <c:pt idx="310">
                  <c:v>0.42405553655464256</c:v>
                </c:pt>
                <c:pt idx="311">
                  <c:v>1.5708716592439224E-2</c:v>
                </c:pt>
                <c:pt idx="312">
                  <c:v>7.9669966231836059E-2</c:v>
                </c:pt>
                <c:pt idx="313">
                  <c:v>3.9455972838703022</c:v>
                </c:pt>
                <c:pt idx="314">
                  <c:v>0.52479703447297865</c:v>
                </c:pt>
                <c:pt idx="315">
                  <c:v>0.30085209631237614</c:v>
                </c:pt>
                <c:pt idx="316">
                  <c:v>2.1196531670002861</c:v>
                </c:pt>
                <c:pt idx="317">
                  <c:v>0.68437239103091185</c:v>
                </c:pt>
                <c:pt idx="318">
                  <c:v>1.496775584730476</c:v>
                </c:pt>
                <c:pt idx="319">
                  <c:v>0.23296429720830666</c:v>
                </c:pt>
                <c:pt idx="320">
                  <c:v>2.3266755500350695E-4</c:v>
                </c:pt>
                <c:pt idx="321">
                  <c:v>0.16126576065878237</c:v>
                </c:pt>
                <c:pt idx="322">
                  <c:v>5.5809204591118723E-4</c:v>
                </c:pt>
                <c:pt idx="323">
                  <c:v>1.0045946083664894</c:v>
                </c:pt>
                <c:pt idx="324">
                  <c:v>0.25071595199253088</c:v>
                </c:pt>
                <c:pt idx="325">
                  <c:v>0.57319277048624451</c:v>
                </c:pt>
                <c:pt idx="326">
                  <c:v>27.316696135598516</c:v>
                </c:pt>
                <c:pt idx="327">
                  <c:v>4.6108990957210733E-3</c:v>
                </c:pt>
                <c:pt idx="328">
                  <c:v>0.22699107451454992</c:v>
                </c:pt>
                <c:pt idx="329">
                  <c:v>0.23503148614708211</c:v>
                </c:pt>
                <c:pt idx="330">
                  <c:v>3.3237685810704755E-4</c:v>
                </c:pt>
                <c:pt idx="331">
                  <c:v>1.5846089276455262E-2</c:v>
                </c:pt>
                <c:pt idx="332">
                  <c:v>0.50942955496682807</c:v>
                </c:pt>
                <c:pt idx="333">
                  <c:v>5.6112575977096776E-2</c:v>
                </c:pt>
                <c:pt idx="334">
                  <c:v>0.26306688131003336</c:v>
                </c:pt>
                <c:pt idx="335">
                  <c:v>0.72661894111739</c:v>
                </c:pt>
                <c:pt idx="336">
                  <c:v>5.9096574471682045E-6</c:v>
                </c:pt>
                <c:pt idx="337">
                  <c:v>1.907289831198106E-2</c:v>
                </c:pt>
                <c:pt idx="338">
                  <c:v>1.5967262464589469E-3</c:v>
                </c:pt>
                <c:pt idx="339">
                  <c:v>9.5925266101798742E-3</c:v>
                </c:pt>
                <c:pt idx="340">
                  <c:v>0.24692548285063731</c:v>
                </c:pt>
                <c:pt idx="341">
                  <c:v>4.4659965594886703E-6</c:v>
                </c:pt>
                <c:pt idx="342">
                  <c:v>6.5702420005154832E-2</c:v>
                </c:pt>
                <c:pt idx="343">
                  <c:v>1.4012560236047149E-2</c:v>
                </c:pt>
                <c:pt idx="344">
                  <c:v>0.10726930992412868</c:v>
                </c:pt>
                <c:pt idx="345">
                  <c:v>0.541727000594737</c:v>
                </c:pt>
                <c:pt idx="346">
                  <c:v>0.19581045176049483</c:v>
                </c:pt>
                <c:pt idx="347">
                  <c:v>0.63621464178525766</c:v>
                </c:pt>
                <c:pt idx="348">
                  <c:v>4.4026802814373438</c:v>
                </c:pt>
                <c:pt idx="349">
                  <c:v>0.35007949119729792</c:v>
                </c:pt>
                <c:pt idx="350">
                  <c:v>0.56813592594302409</c:v>
                </c:pt>
                <c:pt idx="351">
                  <c:v>3.7159029837101995E-2</c:v>
                </c:pt>
                <c:pt idx="352">
                  <c:v>1.6368025389613821</c:v>
                </c:pt>
                <c:pt idx="353">
                  <c:v>4.7792688869195514E-3</c:v>
                </c:pt>
                <c:pt idx="354">
                  <c:v>0.61422146322559001</c:v>
                </c:pt>
                <c:pt idx="355">
                  <c:v>0.68650844242226206</c:v>
                </c:pt>
                <c:pt idx="356">
                  <c:v>2.4954606305946998E-2</c:v>
                </c:pt>
                <c:pt idx="357">
                  <c:v>1.2857141591862322E-2</c:v>
                </c:pt>
                <c:pt idx="358">
                  <c:v>0.28658152193509046</c:v>
                </c:pt>
                <c:pt idx="359">
                  <c:v>0.57149246222893668</c:v>
                </c:pt>
                <c:pt idx="360">
                  <c:v>3.2319715256977171</c:v>
                </c:pt>
                <c:pt idx="361">
                  <c:v>1.4944571238434555E-2</c:v>
                </c:pt>
                <c:pt idx="362">
                  <c:v>0.12465332089811614</c:v>
                </c:pt>
                <c:pt idx="363">
                  <c:v>1.6069537183475727E-4</c:v>
                </c:pt>
                <c:pt idx="364">
                  <c:v>1.283829389517477</c:v>
                </c:pt>
                <c:pt idx="365">
                  <c:v>3.6972281174727228E-2</c:v>
                </c:pt>
                <c:pt idx="366">
                  <c:v>0.14216382452105536</c:v>
                </c:pt>
                <c:pt idx="367">
                  <c:v>0.35574740777815989</c:v>
                </c:pt>
                <c:pt idx="368">
                  <c:v>1.318274294923364E-2</c:v>
                </c:pt>
                <c:pt idx="369">
                  <c:v>6.017492246517488E-3</c:v>
                </c:pt>
                <c:pt idx="370">
                  <c:v>9.9395029254067246</c:v>
                </c:pt>
                <c:pt idx="371">
                  <c:v>0.73615752226820064</c:v>
                </c:pt>
                <c:pt idx="372">
                  <c:v>3.8789965512848072E-2</c:v>
                </c:pt>
                <c:pt idx="373">
                  <c:v>1.2134888808429665</c:v>
                </c:pt>
                <c:pt idx="374">
                  <c:v>8.1037783429106572E-2</c:v>
                </c:pt>
                <c:pt idx="375">
                  <c:v>3.279289146884462E-3</c:v>
                </c:pt>
                <c:pt idx="376">
                  <c:v>6.0343282958171983E-3</c:v>
                </c:pt>
                <c:pt idx="377">
                  <c:v>0.32663209387618924</c:v>
                </c:pt>
                <c:pt idx="378">
                  <c:v>2.627697501671835E-2</c:v>
                </c:pt>
                <c:pt idx="379">
                  <c:v>2.1451124201435839E-4</c:v>
                </c:pt>
                <c:pt idx="380">
                  <c:v>0.36364524114557256</c:v>
                </c:pt>
                <c:pt idx="381">
                  <c:v>7.4999671267170734E-2</c:v>
                </c:pt>
                <c:pt idx="382">
                  <c:v>0.71675397981897526</c:v>
                </c:pt>
                <c:pt idx="383">
                  <c:v>1.768024058578622E-3</c:v>
                </c:pt>
                <c:pt idx="384">
                  <c:v>1.1162017073665992E-4</c:v>
                </c:pt>
                <c:pt idx="385">
                  <c:v>0.16002973859346797</c:v>
                </c:pt>
                <c:pt idx="386">
                  <c:v>0.43366692980101107</c:v>
                </c:pt>
                <c:pt idx="387">
                  <c:v>0.30544924540846863</c:v>
                </c:pt>
                <c:pt idx="388">
                  <c:v>5.3574365384927644E-2</c:v>
                </c:pt>
                <c:pt idx="389">
                  <c:v>8.8565387970755902E-2</c:v>
                </c:pt>
                <c:pt idx="390">
                  <c:v>0.74701280577670948</c:v>
                </c:pt>
                <c:pt idx="391">
                  <c:v>0.37379860218303385</c:v>
                </c:pt>
                <c:pt idx="392">
                  <c:v>0.38277303511568656</c:v>
                </c:pt>
                <c:pt idx="393">
                  <c:v>0.25817798755096605</c:v>
                </c:pt>
                <c:pt idx="394">
                  <c:v>0.99609289106540355</c:v>
                </c:pt>
                <c:pt idx="395">
                  <c:v>0.318551067745098</c:v>
                </c:pt>
                <c:pt idx="396">
                  <c:v>0.47922970851980506</c:v>
                </c:pt>
                <c:pt idx="397">
                  <c:v>1.1608417452836499</c:v>
                </c:pt>
                <c:pt idx="398">
                  <c:v>0.17799963898954133</c:v>
                </c:pt>
                <c:pt idx="399">
                  <c:v>3.5581625497172087E-2</c:v>
                </c:pt>
                <c:pt idx="400">
                  <c:v>12.317281547473335</c:v>
                </c:pt>
                <c:pt idx="401">
                  <c:v>5.4166090240764441E-3</c:v>
                </c:pt>
                <c:pt idx="402">
                  <c:v>0.64392024343605636</c:v>
                </c:pt>
                <c:pt idx="403">
                  <c:v>0.27764653572393189</c:v>
                </c:pt>
                <c:pt idx="404">
                  <c:v>9.8365334254558207E-2</c:v>
                </c:pt>
                <c:pt idx="405">
                  <c:v>0.2139015900359415</c:v>
                </c:pt>
                <c:pt idx="406">
                  <c:v>0.76820102233974596</c:v>
                </c:pt>
                <c:pt idx="407">
                  <c:v>0.32599064146773482</c:v>
                </c:pt>
                <c:pt idx="408">
                  <c:v>7.6012864517314468E-2</c:v>
                </c:pt>
                <c:pt idx="409">
                  <c:v>0.28924111250464812</c:v>
                </c:pt>
                <c:pt idx="410">
                  <c:v>0.44229015773043234</c:v>
                </c:pt>
                <c:pt idx="411">
                  <c:v>0.94500210202035373</c:v>
                </c:pt>
                <c:pt idx="412">
                  <c:v>0.12249512747169332</c:v>
                </c:pt>
                <c:pt idx="413">
                  <c:v>54.98580915253725</c:v>
                </c:pt>
                <c:pt idx="414">
                  <c:v>4.1282213300903967</c:v>
                </c:pt>
                <c:pt idx="415">
                  <c:v>2.2484251074615926</c:v>
                </c:pt>
                <c:pt idx="416">
                  <c:v>0.15502075482077757</c:v>
                </c:pt>
                <c:pt idx="417">
                  <c:v>8.0896648622948084E-2</c:v>
                </c:pt>
                <c:pt idx="418">
                  <c:v>1.8130652712229215E-3</c:v>
                </c:pt>
                <c:pt idx="419">
                  <c:v>8.3553942178131668E-2</c:v>
                </c:pt>
                <c:pt idx="420">
                  <c:v>4.2700397984647646E-3</c:v>
                </c:pt>
                <c:pt idx="421">
                  <c:v>3.0852073845654555</c:v>
                </c:pt>
                <c:pt idx="422">
                  <c:v>3.330579285484722E-3</c:v>
                </c:pt>
                <c:pt idx="423">
                  <c:v>0.55658404409732343</c:v>
                </c:pt>
                <c:pt idx="424">
                  <c:v>1.6468752547316357</c:v>
                </c:pt>
                <c:pt idx="425">
                  <c:v>0.35924534578593476</c:v>
                </c:pt>
                <c:pt idx="426">
                  <c:v>7.6318780114813202E-3</c:v>
                </c:pt>
                <c:pt idx="427">
                  <c:v>1.1582298963610323E-2</c:v>
                </c:pt>
                <c:pt idx="428">
                  <c:v>3.8379010658117295E-2</c:v>
                </c:pt>
                <c:pt idx="429">
                  <c:v>0.36239004102224293</c:v>
                </c:pt>
                <c:pt idx="430">
                  <c:v>5.6024370514660395</c:v>
                </c:pt>
                <c:pt idx="431">
                  <c:v>3.1560482562535923</c:v>
                </c:pt>
                <c:pt idx="432">
                  <c:v>0.85096318146861472</c:v>
                </c:pt>
                <c:pt idx="433">
                  <c:v>5.9154311456611222</c:v>
                </c:pt>
                <c:pt idx="434">
                  <c:v>0.1018973955458492</c:v>
                </c:pt>
                <c:pt idx="435">
                  <c:v>8.9048323342471564E-2</c:v>
                </c:pt>
                <c:pt idx="436">
                  <c:v>0.24715103465998287</c:v>
                </c:pt>
                <c:pt idx="437">
                  <c:v>2.9787994686050535E-3</c:v>
                </c:pt>
                <c:pt idx="438">
                  <c:v>5.4921959411303851E-2</c:v>
                </c:pt>
                <c:pt idx="439">
                  <c:v>7.025101797630745E-3</c:v>
                </c:pt>
                <c:pt idx="440">
                  <c:v>8.9290544091156471E-2</c:v>
                </c:pt>
                <c:pt idx="441">
                  <c:v>6.7212360801863283E-2</c:v>
                </c:pt>
                <c:pt idx="442">
                  <c:v>8.3533136781555717E-2</c:v>
                </c:pt>
                <c:pt idx="443">
                  <c:v>0.19973806445374256</c:v>
                </c:pt>
                <c:pt idx="444">
                  <c:v>2.165618378140004</c:v>
                </c:pt>
                <c:pt idx="445">
                  <c:v>0.35418993609167132</c:v>
                </c:pt>
                <c:pt idx="446">
                  <c:v>5.8157908898614566E-2</c:v>
                </c:pt>
                <c:pt idx="447">
                  <c:v>0.18076760224365984</c:v>
                </c:pt>
                <c:pt idx="448">
                  <c:v>7.436755984981501E-2</c:v>
                </c:pt>
                <c:pt idx="449">
                  <c:v>1.7843597122035228E-3</c:v>
                </c:pt>
                <c:pt idx="450">
                  <c:v>1.5468414083394226</c:v>
                </c:pt>
                <c:pt idx="451">
                  <c:v>2.3852713269466135E-2</c:v>
                </c:pt>
                <c:pt idx="452">
                  <c:v>1.1901492420132163</c:v>
                </c:pt>
                <c:pt idx="453">
                  <c:v>4.268353141051855E-3</c:v>
                </c:pt>
                <c:pt idx="454">
                  <c:v>1.8873296695022541E-2</c:v>
                </c:pt>
                <c:pt idx="455">
                  <c:v>3.8724127102206535E-3</c:v>
                </c:pt>
                <c:pt idx="456">
                  <c:v>1.0539425897454313</c:v>
                </c:pt>
                <c:pt idx="457">
                  <c:v>1.588421631002457</c:v>
                </c:pt>
                <c:pt idx="458">
                  <c:v>0.20476851092086107</c:v>
                </c:pt>
                <c:pt idx="459">
                  <c:v>0.17476730130665041</c:v>
                </c:pt>
                <c:pt idx="460">
                  <c:v>0.21267378899700984</c:v>
                </c:pt>
                <c:pt idx="461">
                  <c:v>7.0800188994236395</c:v>
                </c:pt>
                <c:pt idx="462">
                  <c:v>1.9651521149200785E-4</c:v>
                </c:pt>
                <c:pt idx="463">
                  <c:v>3.735810068747291E-2</c:v>
                </c:pt>
                <c:pt idx="464">
                  <c:v>1.0396519427045142E-2</c:v>
                </c:pt>
                <c:pt idx="465">
                  <c:v>7.365166400484429E-5</c:v>
                </c:pt>
                <c:pt idx="466">
                  <c:v>3.5443189720889934</c:v>
                </c:pt>
                <c:pt idx="467">
                  <c:v>2.3139467747075435</c:v>
                </c:pt>
                <c:pt idx="468">
                  <c:v>0.29458762044608111</c:v>
                </c:pt>
                <c:pt idx="469">
                  <c:v>6.0475969277031243E-2</c:v>
                </c:pt>
                <c:pt idx="470">
                  <c:v>2.0940479741591367</c:v>
                </c:pt>
                <c:pt idx="471">
                  <c:v>0.56490612898894998</c:v>
                </c:pt>
                <c:pt idx="472">
                  <c:v>1.4383960489918598E-3</c:v>
                </c:pt>
                <c:pt idx="473">
                  <c:v>0.4183188452815273</c:v>
                </c:pt>
                <c:pt idx="474">
                  <c:v>7.1075488138370047E-4</c:v>
                </c:pt>
                <c:pt idx="475">
                  <c:v>1.1486605313634866</c:v>
                </c:pt>
                <c:pt idx="476">
                  <c:v>4.0151381896547413E-2</c:v>
                </c:pt>
                <c:pt idx="477">
                  <c:v>6.9875388031383023E-7</c:v>
                </c:pt>
                <c:pt idx="478">
                  <c:v>6.1862311341325871</c:v>
                </c:pt>
                <c:pt idx="479">
                  <c:v>2.4076995174699646E-3</c:v>
                </c:pt>
                <c:pt idx="480">
                  <c:v>6.2656949085044614E-2</c:v>
                </c:pt>
                <c:pt idx="481">
                  <c:v>0.47242667486483192</c:v>
                </c:pt>
                <c:pt idx="482">
                  <c:v>1.3857380912764916E-2</c:v>
                </c:pt>
                <c:pt idx="483">
                  <c:v>2.2677339778004991E-3</c:v>
                </c:pt>
                <c:pt idx="484">
                  <c:v>0.28732300696500607</c:v>
                </c:pt>
                <c:pt idx="485">
                  <c:v>0.19172022243742232</c:v>
                </c:pt>
                <c:pt idx="486">
                  <c:v>0.68989661072487618</c:v>
                </c:pt>
                <c:pt idx="487">
                  <c:v>3.8054294975802686E-3</c:v>
                </c:pt>
                <c:pt idx="488">
                  <c:v>4.4275244263205105</c:v>
                </c:pt>
                <c:pt idx="489">
                  <c:v>0.29861925098787256</c:v>
                </c:pt>
                <c:pt idx="490">
                  <c:v>5.0459278958309817E-2</c:v>
                </c:pt>
                <c:pt idx="491">
                  <c:v>1.0009469271737503</c:v>
                </c:pt>
                <c:pt idx="492">
                  <c:v>1.2783858079201096</c:v>
                </c:pt>
                <c:pt idx="493">
                  <c:v>0.24197623582646044</c:v>
                </c:pt>
                <c:pt idx="494">
                  <c:v>1.5118198484645681E-2</c:v>
                </c:pt>
                <c:pt idx="495">
                  <c:v>0.30071789994058629</c:v>
                </c:pt>
                <c:pt idx="496">
                  <c:v>0.33406046769848941</c:v>
                </c:pt>
                <c:pt idx="497">
                  <c:v>0.33645669870381639</c:v>
                </c:pt>
                <c:pt idx="498">
                  <c:v>0.87136439082758599</c:v>
                </c:pt>
                <c:pt idx="499">
                  <c:v>6.6830146497467188E-4</c:v>
                </c:pt>
                <c:pt idx="500">
                  <c:v>0.11796039998047357</c:v>
                </c:pt>
                <c:pt idx="501">
                  <c:v>1.0101998969075603</c:v>
                </c:pt>
                <c:pt idx="502">
                  <c:v>6.4197456995340975E-3</c:v>
                </c:pt>
                <c:pt idx="503">
                  <c:v>0.12649662102420806</c:v>
                </c:pt>
                <c:pt idx="504">
                  <c:v>0.25553067507977789</c:v>
                </c:pt>
                <c:pt idx="505">
                  <c:v>1.9163118809244943E-3</c:v>
                </c:pt>
                <c:pt idx="506">
                  <c:v>12.524763848973093</c:v>
                </c:pt>
                <c:pt idx="507">
                  <c:v>0.21721200890626616</c:v>
                </c:pt>
                <c:pt idx="508">
                  <c:v>6.3603295442576632E-2</c:v>
                </c:pt>
                <c:pt idx="509">
                  <c:v>1.9790801537375511E-6</c:v>
                </c:pt>
                <c:pt idx="510">
                  <c:v>2.3675709719012983</c:v>
                </c:pt>
                <c:pt idx="511">
                  <c:v>0.38779993648089528</c:v>
                </c:pt>
                <c:pt idx="512">
                  <c:v>0.57555723309873374</c:v>
                </c:pt>
                <c:pt idx="513">
                  <c:v>4.5729718530987764</c:v>
                </c:pt>
                <c:pt idx="514">
                  <c:v>5.9354997796963582E-3</c:v>
                </c:pt>
                <c:pt idx="515">
                  <c:v>2.8623972669370445</c:v>
                </c:pt>
                <c:pt idx="516">
                  <c:v>5.0441941527548586</c:v>
                </c:pt>
                <c:pt idx="517">
                  <c:v>0.35424726864811285</c:v>
                </c:pt>
                <c:pt idx="518">
                  <c:v>0.16343289239340753</c:v>
                </c:pt>
                <c:pt idx="519">
                  <c:v>7.0069030625062367E-2</c:v>
                </c:pt>
                <c:pt idx="520">
                  <c:v>6.8581367807864932E-2</c:v>
                </c:pt>
                <c:pt idx="521">
                  <c:v>1.2494677863075478</c:v>
                </c:pt>
                <c:pt idx="522">
                  <c:v>1.2665687303472437</c:v>
                </c:pt>
                <c:pt idx="523">
                  <c:v>1.1403757161664876</c:v>
                </c:pt>
                <c:pt idx="524">
                  <c:v>2.4929466261842579E-3</c:v>
                </c:pt>
                <c:pt idx="525">
                  <c:v>5.5361008294716294</c:v>
                </c:pt>
                <c:pt idx="526">
                  <c:v>0.33985421096067198</c:v>
                </c:pt>
                <c:pt idx="527">
                  <c:v>1.4481471697504156E-2</c:v>
                </c:pt>
                <c:pt idx="528">
                  <c:v>0.80443451436376656</c:v>
                </c:pt>
                <c:pt idx="529">
                  <c:v>0.59193436401798483</c:v>
                </c:pt>
                <c:pt idx="530">
                  <c:v>0.1770537359328184</c:v>
                </c:pt>
                <c:pt idx="531">
                  <c:v>0.13721507375041805</c:v>
                </c:pt>
                <c:pt idx="532">
                  <c:v>0.27886532837234268</c:v>
                </c:pt>
                <c:pt idx="533">
                  <c:v>0.33990526001612426</c:v>
                </c:pt>
                <c:pt idx="534">
                  <c:v>3.0401029783049331</c:v>
                </c:pt>
                <c:pt idx="535">
                  <c:v>0.23721675481710089</c:v>
                </c:pt>
                <c:pt idx="536">
                  <c:v>0.22137887423913166</c:v>
                </c:pt>
                <c:pt idx="537">
                  <c:v>0.26976173828886052</c:v>
                </c:pt>
                <c:pt idx="538">
                  <c:v>3.0974053337795495</c:v>
                </c:pt>
                <c:pt idx="539">
                  <c:v>0.3101539709540026</c:v>
                </c:pt>
                <c:pt idx="540">
                  <c:v>0.19238922061159577</c:v>
                </c:pt>
                <c:pt idx="541">
                  <c:v>0.13109666943337681</c:v>
                </c:pt>
                <c:pt idx="542">
                  <c:v>2.6852919941463833E-2</c:v>
                </c:pt>
                <c:pt idx="543">
                  <c:v>1.8965309407582587</c:v>
                </c:pt>
                <c:pt idx="544">
                  <c:v>6.3612036000803849E-3</c:v>
                </c:pt>
                <c:pt idx="545">
                  <c:v>8.5546967554438316E-2</c:v>
                </c:pt>
                <c:pt idx="546">
                  <c:v>0.4142446264442215</c:v>
                </c:pt>
                <c:pt idx="547">
                  <c:v>3.0793950192576833E-2</c:v>
                </c:pt>
                <c:pt idx="548">
                  <c:v>2.1805914648083953E-3</c:v>
                </c:pt>
                <c:pt idx="549">
                  <c:v>3.9651091524949715E-2</c:v>
                </c:pt>
                <c:pt idx="550">
                  <c:v>55.865916148321922</c:v>
                </c:pt>
                <c:pt idx="551">
                  <c:v>4.7449038969834632E-3</c:v>
                </c:pt>
                <c:pt idx="552">
                  <c:v>2.9846476960720367E-4</c:v>
                </c:pt>
                <c:pt idx="553">
                  <c:v>4.5736175735131619</c:v>
                </c:pt>
                <c:pt idx="554">
                  <c:v>0.1080264990324495</c:v>
                </c:pt>
                <c:pt idx="555">
                  <c:v>0.92094887802788916</c:v>
                </c:pt>
                <c:pt idx="556">
                  <c:v>0.17280044482481674</c:v>
                </c:pt>
                <c:pt idx="557">
                  <c:v>4.3832965917857151E-3</c:v>
                </c:pt>
                <c:pt idx="558">
                  <c:v>0.22959722882712627</c:v>
                </c:pt>
                <c:pt idx="559">
                  <c:v>4.3245967804608254</c:v>
                </c:pt>
                <c:pt idx="560">
                  <c:v>0.25368271798622399</c:v>
                </c:pt>
                <c:pt idx="561">
                  <c:v>0.20894980007175232</c:v>
                </c:pt>
                <c:pt idx="562">
                  <c:v>0.10210378113636182</c:v>
                </c:pt>
                <c:pt idx="563">
                  <c:v>0.168917397686072</c:v>
                </c:pt>
                <c:pt idx="564">
                  <c:v>0.16405298053334841</c:v>
                </c:pt>
                <c:pt idx="565">
                  <c:v>3.2633155934758498E-4</c:v>
                </c:pt>
                <c:pt idx="566">
                  <c:v>0.57278652140943742</c:v>
                </c:pt>
                <c:pt idx="567">
                  <c:v>1.0553590757534847E-2</c:v>
                </c:pt>
                <c:pt idx="568">
                  <c:v>9.2643114785376637E-2</c:v>
                </c:pt>
                <c:pt idx="569">
                  <c:v>5.4378619473591863E-3</c:v>
                </c:pt>
                <c:pt idx="570">
                  <c:v>0.56948040184485904</c:v>
                </c:pt>
                <c:pt idx="571">
                  <c:v>3.4006593445267934</c:v>
                </c:pt>
                <c:pt idx="572">
                  <c:v>3.421553014020402</c:v>
                </c:pt>
                <c:pt idx="573">
                  <c:v>0.13702622150012086</c:v>
                </c:pt>
                <c:pt idx="574">
                  <c:v>4.1148902255246679E-2</c:v>
                </c:pt>
                <c:pt idx="575">
                  <c:v>0.13415237039584055</c:v>
                </c:pt>
                <c:pt idx="576">
                  <c:v>1.0510553406536077E-3</c:v>
                </c:pt>
                <c:pt idx="577">
                  <c:v>0.84604312034396401</c:v>
                </c:pt>
                <c:pt idx="578">
                  <c:v>0.33544521614375472</c:v>
                </c:pt>
                <c:pt idx="579">
                  <c:v>6.7006939728951817E-2</c:v>
                </c:pt>
                <c:pt idx="580">
                  <c:v>1.7208124348743341</c:v>
                </c:pt>
                <c:pt idx="581">
                  <c:v>0.21923013875971598</c:v>
                </c:pt>
                <c:pt idx="582">
                  <c:v>0.35141921455047681</c:v>
                </c:pt>
                <c:pt idx="583">
                  <c:v>6.4719619830276964E-2</c:v>
                </c:pt>
                <c:pt idx="584">
                  <c:v>0.21331069127414579</c:v>
                </c:pt>
                <c:pt idx="585">
                  <c:v>4.0779657401377323</c:v>
                </c:pt>
                <c:pt idx="586">
                  <c:v>1.6802495710825427E-2</c:v>
                </c:pt>
                <c:pt idx="587">
                  <c:v>1.112910125534766</c:v>
                </c:pt>
                <c:pt idx="588">
                  <c:v>0.13290602742515187</c:v>
                </c:pt>
                <c:pt idx="589">
                  <c:v>0.77383762656801047</c:v>
                </c:pt>
                <c:pt idx="590">
                  <c:v>0.13285417228236157</c:v>
                </c:pt>
                <c:pt idx="591">
                  <c:v>0.50399176684609526</c:v>
                </c:pt>
                <c:pt idx="592">
                  <c:v>5.6886111500309882E-3</c:v>
                </c:pt>
                <c:pt idx="593">
                  <c:v>2.1212000927843215</c:v>
                </c:pt>
                <c:pt idx="594">
                  <c:v>6.0929083781697091E-2</c:v>
                </c:pt>
                <c:pt idx="595">
                  <c:v>0.28764941034995706</c:v>
                </c:pt>
                <c:pt idx="596">
                  <c:v>2.9973109136165554</c:v>
                </c:pt>
                <c:pt idx="597">
                  <c:v>0.23589825375883908</c:v>
                </c:pt>
                <c:pt idx="598">
                  <c:v>4.2272595609667878</c:v>
                </c:pt>
                <c:pt idx="599">
                  <c:v>2.7579459822092627</c:v>
                </c:pt>
                <c:pt idx="600">
                  <c:v>0.31945849418448657</c:v>
                </c:pt>
                <c:pt idx="601">
                  <c:v>0.68409962891100462</c:v>
                </c:pt>
                <c:pt idx="602">
                  <c:v>2.7681855962563933E-2</c:v>
                </c:pt>
                <c:pt idx="603">
                  <c:v>4.3976526603882328E-2</c:v>
                </c:pt>
                <c:pt idx="604">
                  <c:v>1.9151372774063872E-2</c:v>
                </c:pt>
                <c:pt idx="605">
                  <c:v>0.10258493365423348</c:v>
                </c:pt>
                <c:pt idx="606">
                  <c:v>0.39119354539358969</c:v>
                </c:pt>
                <c:pt idx="607">
                  <c:v>0.36815400225181516</c:v>
                </c:pt>
                <c:pt idx="608">
                  <c:v>1.2521112794871787</c:v>
                </c:pt>
                <c:pt idx="609">
                  <c:v>1.1440875567808669E-3</c:v>
                </c:pt>
                <c:pt idx="610">
                  <c:v>0.29116340915239397</c:v>
                </c:pt>
                <c:pt idx="611">
                  <c:v>2.0990080512007072</c:v>
                </c:pt>
                <c:pt idx="612">
                  <c:v>0.383667802017991</c:v>
                </c:pt>
                <c:pt idx="613">
                  <c:v>2.7538992098577529E-4</c:v>
                </c:pt>
                <c:pt idx="614">
                  <c:v>6.8038694883692852E-2</c:v>
                </c:pt>
                <c:pt idx="615">
                  <c:v>8.5602894743042925E-3</c:v>
                </c:pt>
                <c:pt idx="616">
                  <c:v>4.5704125341074001E-3</c:v>
                </c:pt>
                <c:pt idx="617">
                  <c:v>0.88156396446839924</c:v>
                </c:pt>
                <c:pt idx="618">
                  <c:v>9.6580501759592263E-2</c:v>
                </c:pt>
                <c:pt idx="619">
                  <c:v>4.2585885748094292E-2</c:v>
                </c:pt>
                <c:pt idx="620">
                  <c:v>0.67119195299505097</c:v>
                </c:pt>
                <c:pt idx="621">
                  <c:v>2.9210118250234507E-2</c:v>
                </c:pt>
                <c:pt idx="622">
                  <c:v>2.7778921336595933E-2</c:v>
                </c:pt>
                <c:pt idx="623">
                  <c:v>1.9018462705339301E-2</c:v>
                </c:pt>
                <c:pt idx="624">
                  <c:v>4.1210012670515814</c:v>
                </c:pt>
                <c:pt idx="625">
                  <c:v>9.6060876285865432E-3</c:v>
                </c:pt>
                <c:pt idx="626">
                  <c:v>3.2760714845171776E-2</c:v>
                </c:pt>
                <c:pt idx="627">
                  <c:v>1.1764115968597351</c:v>
                </c:pt>
                <c:pt idx="628">
                  <c:v>0.89316551397163002</c:v>
                </c:pt>
                <c:pt idx="629">
                  <c:v>0.52761122959831808</c:v>
                </c:pt>
                <c:pt idx="630">
                  <c:v>4.3565452009946175E-3</c:v>
                </c:pt>
                <c:pt idx="631">
                  <c:v>0.69577662380816285</c:v>
                </c:pt>
                <c:pt idx="632">
                  <c:v>5.6720346700571446E-3</c:v>
                </c:pt>
                <c:pt idx="633">
                  <c:v>1.1149507998626167E-2</c:v>
                </c:pt>
                <c:pt idx="634">
                  <c:v>2.8559599999734314E-2</c:v>
                </c:pt>
                <c:pt idx="635">
                  <c:v>0.28198188117847267</c:v>
                </c:pt>
                <c:pt idx="636">
                  <c:v>7.3647129763158695E-2</c:v>
                </c:pt>
                <c:pt idx="637">
                  <c:v>0.56959725730529454</c:v>
                </c:pt>
                <c:pt idx="638">
                  <c:v>0.34604586767460244</c:v>
                </c:pt>
                <c:pt idx="639">
                  <c:v>6.8619199681995536E-5</c:v>
                </c:pt>
                <c:pt idx="640">
                  <c:v>0.21610366912021695</c:v>
                </c:pt>
                <c:pt idx="641">
                  <c:v>0.11791521598154782</c:v>
                </c:pt>
                <c:pt idx="642">
                  <c:v>3.4405513004712729</c:v>
                </c:pt>
                <c:pt idx="643">
                  <c:v>0.14070452735753172</c:v>
                </c:pt>
                <c:pt idx="644">
                  <c:v>7.6624074290138338E-4</c:v>
                </c:pt>
                <c:pt idx="645">
                  <c:v>3.1173429679251987E-2</c:v>
                </c:pt>
                <c:pt idx="646">
                  <c:v>1.4304608724638752E-4</c:v>
                </c:pt>
                <c:pt idx="647">
                  <c:v>2.3746544081608669E-2</c:v>
                </c:pt>
                <c:pt idx="648">
                  <c:v>8.5907359540485145E-2</c:v>
                </c:pt>
                <c:pt idx="649">
                  <c:v>8.5113710407442769E-2</c:v>
                </c:pt>
                <c:pt idx="650">
                  <c:v>0.27370485497459646</c:v>
                </c:pt>
                <c:pt idx="651">
                  <c:v>9.0904669467164537E-2</c:v>
                </c:pt>
                <c:pt idx="652">
                  <c:v>1.3557057688158547E-4</c:v>
                </c:pt>
                <c:pt idx="653">
                  <c:v>2.1821087959420396E-4</c:v>
                </c:pt>
                <c:pt idx="654">
                  <c:v>0.17739547632904915</c:v>
                </c:pt>
                <c:pt idx="655">
                  <c:v>9.6360231087248518E-2</c:v>
                </c:pt>
                <c:pt idx="656">
                  <c:v>0.68629938339263452</c:v>
                </c:pt>
                <c:pt idx="657">
                  <c:v>1.2316349927211141</c:v>
                </c:pt>
                <c:pt idx="658">
                  <c:v>1.6548805649683505E-2</c:v>
                </c:pt>
                <c:pt idx="659">
                  <c:v>2.0286774380113497E-2</c:v>
                </c:pt>
                <c:pt idx="660">
                  <c:v>0.26773040407765886</c:v>
                </c:pt>
                <c:pt idx="661">
                  <c:v>0.16404797867941606</c:v>
                </c:pt>
                <c:pt idx="662">
                  <c:v>3.8666107738843514</c:v>
                </c:pt>
                <c:pt idx="663">
                  <c:v>9.51430774611913E-2</c:v>
                </c:pt>
                <c:pt idx="664">
                  <c:v>0.29250207310816956</c:v>
                </c:pt>
                <c:pt idx="665">
                  <c:v>2.4734698425268212E-2</c:v>
                </c:pt>
                <c:pt idx="666">
                  <c:v>0.55322222761541895</c:v>
                </c:pt>
                <c:pt idx="667">
                  <c:v>5.8096780670833431E-2</c:v>
                </c:pt>
                <c:pt idx="668">
                  <c:v>1.4932829525213091E-3</c:v>
                </c:pt>
                <c:pt idx="669">
                  <c:v>0.45170538383392128</c:v>
                </c:pt>
                <c:pt idx="670">
                  <c:v>5.7797684400806145E-3</c:v>
                </c:pt>
                <c:pt idx="671">
                  <c:v>4.9956208915316255E-2</c:v>
                </c:pt>
                <c:pt idx="672">
                  <c:v>0.24741041965620411</c:v>
                </c:pt>
                <c:pt idx="673">
                  <c:v>1.5931353046444184E-2</c:v>
                </c:pt>
                <c:pt idx="674">
                  <c:v>6.1996423397868802E-2</c:v>
                </c:pt>
                <c:pt idx="675">
                  <c:v>0.76644932706150126</c:v>
                </c:pt>
                <c:pt idx="676">
                  <c:v>0.17574194043348337</c:v>
                </c:pt>
                <c:pt idx="677">
                  <c:v>3.4105846865902181</c:v>
                </c:pt>
                <c:pt idx="678">
                  <c:v>0.15692318224892471</c:v>
                </c:pt>
                <c:pt idx="679">
                  <c:v>4.7093279964787712E-3</c:v>
                </c:pt>
                <c:pt idx="680">
                  <c:v>1.6080970197978793E-2</c:v>
                </c:pt>
                <c:pt idx="681">
                  <c:v>4.205922718298214</c:v>
                </c:pt>
                <c:pt idx="682">
                  <c:v>5.7266430127440905E-2</c:v>
                </c:pt>
                <c:pt idx="683">
                  <c:v>0.3489043548021426</c:v>
                </c:pt>
                <c:pt idx="684">
                  <c:v>6.7161091361593983E-2</c:v>
                </c:pt>
                <c:pt idx="685">
                  <c:v>8.4743592904245268E-2</c:v>
                </c:pt>
                <c:pt idx="686">
                  <c:v>0.19014073962385175</c:v>
                </c:pt>
                <c:pt idx="687">
                  <c:v>0.49631995695884129</c:v>
                </c:pt>
                <c:pt idx="688">
                  <c:v>1.9194776609808881E-2</c:v>
                </c:pt>
                <c:pt idx="689">
                  <c:v>0.11042702998407042</c:v>
                </c:pt>
                <c:pt idx="690">
                  <c:v>0.26298744885159014</c:v>
                </c:pt>
                <c:pt idx="691">
                  <c:v>5.0533837207521306E-3</c:v>
                </c:pt>
                <c:pt idx="692">
                  <c:v>3.1489359232572034</c:v>
                </c:pt>
                <c:pt idx="693">
                  <c:v>6.0175584216421605E-3</c:v>
                </c:pt>
                <c:pt idx="694">
                  <c:v>8.522280689527038E-3</c:v>
                </c:pt>
                <c:pt idx="695">
                  <c:v>2.4872356558346276</c:v>
                </c:pt>
                <c:pt idx="696">
                  <c:v>0.70633331774255315</c:v>
                </c:pt>
                <c:pt idx="697">
                  <c:v>8.964695326003444E-2</c:v>
                </c:pt>
                <c:pt idx="698">
                  <c:v>1.1483053857976104</c:v>
                </c:pt>
                <c:pt idx="699">
                  <c:v>1.5296123110913193</c:v>
                </c:pt>
                <c:pt idx="700">
                  <c:v>2.7679365167526195</c:v>
                </c:pt>
                <c:pt idx="701">
                  <c:v>0.21055458621843143</c:v>
                </c:pt>
                <c:pt idx="702">
                  <c:v>0.11304120099296827</c:v>
                </c:pt>
                <c:pt idx="703">
                  <c:v>0.18291396991518499</c:v>
                </c:pt>
                <c:pt idx="704">
                  <c:v>0.36698787574483305</c:v>
                </c:pt>
                <c:pt idx="705">
                  <c:v>5.8994631669709002E-2</c:v>
                </c:pt>
                <c:pt idx="706">
                  <c:v>5.5954545852001734E-2</c:v>
                </c:pt>
                <c:pt idx="707">
                  <c:v>0.71334982727310647</c:v>
                </c:pt>
                <c:pt idx="708">
                  <c:v>1.0603629116079027E-3</c:v>
                </c:pt>
                <c:pt idx="709">
                  <c:v>0.4782450895197865</c:v>
                </c:pt>
                <c:pt idx="710">
                  <c:v>2.7883239044736389E-2</c:v>
                </c:pt>
                <c:pt idx="711">
                  <c:v>3.9253807092816194E-2</c:v>
                </c:pt>
                <c:pt idx="712">
                  <c:v>1.2002170442586729E-2</c:v>
                </c:pt>
                <c:pt idx="713">
                  <c:v>3.7500793943584001</c:v>
                </c:pt>
                <c:pt idx="714">
                  <c:v>0.38684977625071781</c:v>
                </c:pt>
                <c:pt idx="715">
                  <c:v>5.9222377821643093E-2</c:v>
                </c:pt>
                <c:pt idx="716">
                  <c:v>1.7277213695001756</c:v>
                </c:pt>
                <c:pt idx="717">
                  <c:v>8.4819410066203471E-2</c:v>
                </c:pt>
                <c:pt idx="718">
                  <c:v>1.3556808599316368</c:v>
                </c:pt>
                <c:pt idx="719">
                  <c:v>0.15649462437345257</c:v>
                </c:pt>
                <c:pt idx="720">
                  <c:v>2.9420444349161752</c:v>
                </c:pt>
                <c:pt idx="721">
                  <c:v>9.4886629706240927E-2</c:v>
                </c:pt>
                <c:pt idx="722">
                  <c:v>1.0632175465536436E-2</c:v>
                </c:pt>
                <c:pt idx="723">
                  <c:v>0.98662530580291363</c:v>
                </c:pt>
                <c:pt idx="724">
                  <c:v>0.105460449039218</c:v>
                </c:pt>
                <c:pt idx="725">
                  <c:v>0.72942264718708183</c:v>
                </c:pt>
                <c:pt idx="726">
                  <c:v>1.181574757481536E-2</c:v>
                </c:pt>
                <c:pt idx="727">
                  <c:v>0.26953786776023975</c:v>
                </c:pt>
                <c:pt idx="728">
                  <c:v>1.5807462958831888</c:v>
                </c:pt>
                <c:pt idx="729">
                  <c:v>0.99881379892997224</c:v>
                </c:pt>
                <c:pt idx="730">
                  <c:v>4.318989875484248</c:v>
                </c:pt>
                <c:pt idx="731">
                  <c:v>0.14918213384627482</c:v>
                </c:pt>
                <c:pt idx="732">
                  <c:v>0.436913231395896</c:v>
                </c:pt>
                <c:pt idx="733">
                  <c:v>0.4162611609788443</c:v>
                </c:pt>
                <c:pt idx="734">
                  <c:v>1.1610554068164152E-3</c:v>
                </c:pt>
                <c:pt idx="735">
                  <c:v>0.49498638330052636</c:v>
                </c:pt>
                <c:pt idx="736">
                  <c:v>3.9284439284730209E-3</c:v>
                </c:pt>
                <c:pt idx="737">
                  <c:v>1.7434641565887009E-3</c:v>
                </c:pt>
                <c:pt idx="738">
                  <c:v>9.4811849298312989E-2</c:v>
                </c:pt>
                <c:pt idx="739">
                  <c:v>6.724977367884101E-2</c:v>
                </c:pt>
                <c:pt idx="740">
                  <c:v>0.11636972723854049</c:v>
                </c:pt>
                <c:pt idx="741">
                  <c:v>0.27154149782672793</c:v>
                </c:pt>
                <c:pt idx="742">
                  <c:v>0.46954696326185186</c:v>
                </c:pt>
                <c:pt idx="743">
                  <c:v>0.16206010487365075</c:v>
                </c:pt>
                <c:pt idx="744">
                  <c:v>1.0180762264869114</c:v>
                </c:pt>
                <c:pt idx="745">
                  <c:v>6.643836624248336</c:v>
                </c:pt>
                <c:pt idx="746">
                  <c:v>0.26847409042376036</c:v>
                </c:pt>
                <c:pt idx="747">
                  <c:v>0.15532224143730272</c:v>
                </c:pt>
                <c:pt idx="748">
                  <c:v>4.4839977293248519E-2</c:v>
                </c:pt>
                <c:pt idx="749">
                  <c:v>8.1419162690185343E-2</c:v>
                </c:pt>
                <c:pt idx="750">
                  <c:v>4.1578958376067687</c:v>
                </c:pt>
                <c:pt idx="751">
                  <c:v>0.22338715204056572</c:v>
                </c:pt>
                <c:pt idx="752">
                  <c:v>4.1343766457944788</c:v>
                </c:pt>
                <c:pt idx="753">
                  <c:v>0.5576529045246178</c:v>
                </c:pt>
                <c:pt idx="754">
                  <c:v>6.1858265696862577E-2</c:v>
                </c:pt>
                <c:pt idx="755">
                  <c:v>3.7275313819391021</c:v>
                </c:pt>
                <c:pt idx="756">
                  <c:v>0.11522078160349129</c:v>
                </c:pt>
                <c:pt idx="757">
                  <c:v>0.82054194170045536</c:v>
                </c:pt>
                <c:pt idx="758">
                  <c:v>5.6278596007480544E-2</c:v>
                </c:pt>
                <c:pt idx="759">
                  <c:v>2.7662507800184352E-2</c:v>
                </c:pt>
                <c:pt idx="760">
                  <c:v>0.59780627146432164</c:v>
                </c:pt>
                <c:pt idx="761">
                  <c:v>6.0577679632866414E-2</c:v>
                </c:pt>
                <c:pt idx="762">
                  <c:v>7.1202109983282886</c:v>
                </c:pt>
                <c:pt idx="763">
                  <c:v>7.6610829255634971E-5</c:v>
                </c:pt>
                <c:pt idx="764">
                  <c:v>0.74199056790149465</c:v>
                </c:pt>
                <c:pt idx="765">
                  <c:v>1.4747929040972944E-2</c:v>
                </c:pt>
                <c:pt idx="766">
                  <c:v>0.18268811490523112</c:v>
                </c:pt>
                <c:pt idx="767">
                  <c:v>0.10936969864370159</c:v>
                </c:pt>
                <c:pt idx="768">
                  <c:v>0.20216780367830522</c:v>
                </c:pt>
                <c:pt idx="769">
                  <c:v>1.3289629253546766</c:v>
                </c:pt>
                <c:pt idx="770">
                  <c:v>0.2922571353261037</c:v>
                </c:pt>
                <c:pt idx="771">
                  <c:v>0.46536886238042152</c:v>
                </c:pt>
                <c:pt idx="772">
                  <c:v>2.4231111824009111E-2</c:v>
                </c:pt>
                <c:pt idx="773">
                  <c:v>1.5760101862948909E-4</c:v>
                </c:pt>
                <c:pt idx="774">
                  <c:v>0.2512258101512142</c:v>
                </c:pt>
                <c:pt idx="775">
                  <c:v>0.12844418889816572</c:v>
                </c:pt>
                <c:pt idx="776">
                  <c:v>0.43515829568220116</c:v>
                </c:pt>
                <c:pt idx="777">
                  <c:v>0.46557859084571307</c:v>
                </c:pt>
                <c:pt idx="778">
                  <c:v>0.55013640550651688</c:v>
                </c:pt>
                <c:pt idx="779">
                  <c:v>2.8873931751720792E-2</c:v>
                </c:pt>
                <c:pt idx="780">
                  <c:v>1.8138067694405859</c:v>
                </c:pt>
                <c:pt idx="781">
                  <c:v>0.42958183166918384</c:v>
                </c:pt>
                <c:pt idx="782">
                  <c:v>0.31981299787233719</c:v>
                </c:pt>
                <c:pt idx="783">
                  <c:v>0.50806698306053732</c:v>
                </c:pt>
                <c:pt idx="784">
                  <c:v>0.11767403553055593</c:v>
                </c:pt>
                <c:pt idx="785">
                  <c:v>4.075640006921971E-3</c:v>
                </c:pt>
                <c:pt idx="786">
                  <c:v>7.860526873095898E-2</c:v>
                </c:pt>
                <c:pt idx="787">
                  <c:v>0.40423999821941042</c:v>
                </c:pt>
                <c:pt idx="788">
                  <c:v>5.4785724362988182E-2</c:v>
                </c:pt>
                <c:pt idx="789">
                  <c:v>0.33514126658539711</c:v>
                </c:pt>
                <c:pt idx="790">
                  <c:v>0.46760469101906105</c:v>
                </c:pt>
                <c:pt idx="791">
                  <c:v>0.13776969793766877</c:v>
                </c:pt>
                <c:pt idx="792">
                  <c:v>0.11617893476828169</c:v>
                </c:pt>
                <c:pt idx="793">
                  <c:v>0.13544167362525189</c:v>
                </c:pt>
                <c:pt idx="794">
                  <c:v>1.7520130311544312E-3</c:v>
                </c:pt>
                <c:pt idx="795">
                  <c:v>0.94527280960644211</c:v>
                </c:pt>
                <c:pt idx="796">
                  <c:v>0.14975709740960264</c:v>
                </c:pt>
                <c:pt idx="797">
                  <c:v>2.8791880282984524E-2</c:v>
                </c:pt>
                <c:pt idx="798">
                  <c:v>0.11598428195527552</c:v>
                </c:pt>
                <c:pt idx="799">
                  <c:v>0.99092119357035147</c:v>
                </c:pt>
                <c:pt idx="800">
                  <c:v>0.19869789979119309</c:v>
                </c:pt>
                <c:pt idx="801">
                  <c:v>0.20180634221778404</c:v>
                </c:pt>
                <c:pt idx="802">
                  <c:v>6.0207711354932969E-2</c:v>
                </c:pt>
                <c:pt idx="803">
                  <c:v>1.3793842410229145E-2</c:v>
                </c:pt>
                <c:pt idx="804">
                  <c:v>3.5628043677586574E-3</c:v>
                </c:pt>
                <c:pt idx="805">
                  <c:v>0.14446103591659523</c:v>
                </c:pt>
                <c:pt idx="806">
                  <c:v>3.1417098391147411E-2</c:v>
                </c:pt>
                <c:pt idx="807">
                  <c:v>4.5393481252537722</c:v>
                </c:pt>
                <c:pt idx="808">
                  <c:v>0.15938752941707121</c:v>
                </c:pt>
                <c:pt idx="809">
                  <c:v>8.9892550632226717E-2</c:v>
                </c:pt>
                <c:pt idx="810">
                  <c:v>8.0467181521546877E-3</c:v>
                </c:pt>
                <c:pt idx="811">
                  <c:v>0.2396238753591301</c:v>
                </c:pt>
                <c:pt idx="812">
                  <c:v>8.1252985442063524E-2</c:v>
                </c:pt>
                <c:pt idx="813">
                  <c:v>8.5315707617801655E-3</c:v>
                </c:pt>
                <c:pt idx="814">
                  <c:v>4.8972021217574842</c:v>
                </c:pt>
                <c:pt idx="815">
                  <c:v>8.7210484087789336E-2</c:v>
                </c:pt>
                <c:pt idx="816">
                  <c:v>0.18152117385882485</c:v>
                </c:pt>
                <c:pt idx="817">
                  <c:v>0.19253754055016872</c:v>
                </c:pt>
                <c:pt idx="818">
                  <c:v>0.10114537584660253</c:v>
                </c:pt>
                <c:pt idx="819">
                  <c:v>7.7279329636541771E-2</c:v>
                </c:pt>
                <c:pt idx="820">
                  <c:v>3.5865608457337155</c:v>
                </c:pt>
                <c:pt idx="821">
                  <c:v>0.59669466171467156</c:v>
                </c:pt>
                <c:pt idx="822">
                  <c:v>0.31720787960392011</c:v>
                </c:pt>
                <c:pt idx="823">
                  <c:v>23.049317923740887</c:v>
                </c:pt>
                <c:pt idx="824">
                  <c:v>0.52327311725042136</c:v>
                </c:pt>
                <c:pt idx="825">
                  <c:v>9.5770926449139746E-2</c:v>
                </c:pt>
                <c:pt idx="826">
                  <c:v>3.196783691802936E-2</c:v>
                </c:pt>
                <c:pt idx="827">
                  <c:v>0.63012048532834075</c:v>
                </c:pt>
                <c:pt idx="828">
                  <c:v>4.1332347004025207</c:v>
                </c:pt>
                <c:pt idx="829">
                  <c:v>3.9834414640447959</c:v>
                </c:pt>
                <c:pt idx="830">
                  <c:v>2.4227047690908311E-2</c:v>
                </c:pt>
                <c:pt idx="831">
                  <c:v>4.924496183101785E-3</c:v>
                </c:pt>
                <c:pt idx="832">
                  <c:v>0.15501841821849796</c:v>
                </c:pt>
                <c:pt idx="833">
                  <c:v>6.550404096695746</c:v>
                </c:pt>
                <c:pt idx="834">
                  <c:v>2.3389075053906736</c:v>
                </c:pt>
                <c:pt idx="835">
                  <c:v>2.0667707937590927</c:v>
                </c:pt>
                <c:pt idx="836">
                  <c:v>8.273987743997669E-3</c:v>
                </c:pt>
                <c:pt idx="837">
                  <c:v>1.5993651253321779</c:v>
                </c:pt>
                <c:pt idx="838">
                  <c:v>0.16693154708520247</c:v>
                </c:pt>
                <c:pt idx="839">
                  <c:v>8.0651826672212792</c:v>
                </c:pt>
                <c:pt idx="840">
                  <c:v>0.60320061802673697</c:v>
                </c:pt>
                <c:pt idx="841">
                  <c:v>0.85305147425154115</c:v>
                </c:pt>
                <c:pt idx="842">
                  <c:v>5.2005535895960436E-2</c:v>
                </c:pt>
                <c:pt idx="843">
                  <c:v>0.15540170193981157</c:v>
                </c:pt>
                <c:pt idx="844">
                  <c:v>0.15323248001059844</c:v>
                </c:pt>
                <c:pt idx="845">
                  <c:v>0.19651489156844884</c:v>
                </c:pt>
                <c:pt idx="846">
                  <c:v>7.7548526570761439E-3</c:v>
                </c:pt>
                <c:pt idx="847">
                  <c:v>8.7579465216606256E-2</c:v>
                </c:pt>
                <c:pt idx="848">
                  <c:v>3.2840138068413592E-2</c:v>
                </c:pt>
                <c:pt idx="849">
                  <c:v>0.888538268896922</c:v>
                </c:pt>
                <c:pt idx="850">
                  <c:v>1.6979529379203742</c:v>
                </c:pt>
                <c:pt idx="851">
                  <c:v>1.7569048179713707</c:v>
                </c:pt>
                <c:pt idx="852">
                  <c:v>0.2277917432046711</c:v>
                </c:pt>
                <c:pt idx="853">
                  <c:v>0.13075908114073601</c:v>
                </c:pt>
                <c:pt idx="854">
                  <c:v>4.1645673455762283E-2</c:v>
                </c:pt>
                <c:pt idx="855">
                  <c:v>0.48285732442556528</c:v>
                </c:pt>
                <c:pt idx="856">
                  <c:v>1.6148034461495988</c:v>
                </c:pt>
                <c:pt idx="857">
                  <c:v>0.23184958187507826</c:v>
                </c:pt>
                <c:pt idx="858">
                  <c:v>1.4549377677231881</c:v>
                </c:pt>
                <c:pt idx="859">
                  <c:v>0.65537221376498633</c:v>
                </c:pt>
                <c:pt idx="860">
                  <c:v>0.3260139080950088</c:v>
                </c:pt>
                <c:pt idx="861">
                  <c:v>3.9135441110602652E-2</c:v>
                </c:pt>
                <c:pt idx="862">
                  <c:v>5.7696968799968412E-2</c:v>
                </c:pt>
                <c:pt idx="863">
                  <c:v>2.0097097473273547E-2</c:v>
                </c:pt>
                <c:pt idx="864">
                  <c:v>9.5742487069973112</c:v>
                </c:pt>
                <c:pt idx="865">
                  <c:v>0.39433445179019655</c:v>
                </c:pt>
                <c:pt idx="866">
                  <c:v>0.57674288978030486</c:v>
                </c:pt>
                <c:pt idx="867">
                  <c:v>1.0152035756683284E-2</c:v>
                </c:pt>
                <c:pt idx="868">
                  <c:v>0.25129474426872722</c:v>
                </c:pt>
                <c:pt idx="869">
                  <c:v>1.1986066761243403E-2</c:v>
                </c:pt>
                <c:pt idx="870">
                  <c:v>1.0324001271991738</c:v>
                </c:pt>
                <c:pt idx="871">
                  <c:v>3.0974750207648595E-2</c:v>
                </c:pt>
                <c:pt idx="872">
                  <c:v>1.9920289905748449E-2</c:v>
                </c:pt>
                <c:pt idx="873">
                  <c:v>0.40833018320863229</c:v>
                </c:pt>
                <c:pt idx="874">
                  <c:v>0.25907158394853969</c:v>
                </c:pt>
                <c:pt idx="875">
                  <c:v>0.46525269976303107</c:v>
                </c:pt>
                <c:pt idx="876">
                  <c:v>5.3396389122912377E-2</c:v>
                </c:pt>
                <c:pt idx="877">
                  <c:v>1.5042767692189829</c:v>
                </c:pt>
                <c:pt idx="878">
                  <c:v>28.600919616783447</c:v>
                </c:pt>
                <c:pt idx="879">
                  <c:v>0.16095653350709699</c:v>
                </c:pt>
                <c:pt idx="880">
                  <c:v>2.6727155569228769</c:v>
                </c:pt>
                <c:pt idx="881">
                  <c:v>0.49582339760236793</c:v>
                </c:pt>
                <c:pt idx="882">
                  <c:v>0.67206866443483149</c:v>
                </c:pt>
                <c:pt idx="883">
                  <c:v>0.33134963344930102</c:v>
                </c:pt>
                <c:pt idx="884">
                  <c:v>3.4487453924242915</c:v>
                </c:pt>
                <c:pt idx="885">
                  <c:v>0.16806631369550143</c:v>
                </c:pt>
                <c:pt idx="886">
                  <c:v>9.8269425229273021E-3</c:v>
                </c:pt>
                <c:pt idx="887">
                  <c:v>5.67661658334144E-2</c:v>
                </c:pt>
                <c:pt idx="888">
                  <c:v>1.6428938163483167E-4</c:v>
                </c:pt>
                <c:pt idx="889">
                  <c:v>2.4368258647206869</c:v>
                </c:pt>
                <c:pt idx="890">
                  <c:v>2.0197360904106549E-3</c:v>
                </c:pt>
                <c:pt idx="891">
                  <c:v>6.6831155774838322E-2</c:v>
                </c:pt>
                <c:pt idx="892">
                  <c:v>3.917345940570547E-2</c:v>
                </c:pt>
                <c:pt idx="893">
                  <c:v>6.1416897782588569</c:v>
                </c:pt>
                <c:pt idx="894">
                  <c:v>0.10608246966691189</c:v>
                </c:pt>
                <c:pt idx="895">
                  <c:v>0.21715723764806003</c:v>
                </c:pt>
                <c:pt idx="896">
                  <c:v>0.11383814421954415</c:v>
                </c:pt>
                <c:pt idx="897">
                  <c:v>4.4360237594919624E-2</c:v>
                </c:pt>
                <c:pt idx="898">
                  <c:v>3.4243495257020973E-2</c:v>
                </c:pt>
                <c:pt idx="899">
                  <c:v>8.9138133445973834E-4</c:v>
                </c:pt>
                <c:pt idx="900">
                  <c:v>1.1861817993477602E-2</c:v>
                </c:pt>
                <c:pt idx="901">
                  <c:v>2.4392768441029757E-4</c:v>
                </c:pt>
                <c:pt idx="902">
                  <c:v>1.6504645612437003</c:v>
                </c:pt>
                <c:pt idx="903">
                  <c:v>0.37768336692190041</c:v>
                </c:pt>
                <c:pt idx="904">
                  <c:v>0.52064030214873203</c:v>
                </c:pt>
                <c:pt idx="905">
                  <c:v>2.2214467392547825</c:v>
                </c:pt>
                <c:pt idx="906">
                  <c:v>0.14899954132015586</c:v>
                </c:pt>
                <c:pt idx="907">
                  <c:v>0.34417833918429053</c:v>
                </c:pt>
                <c:pt idx="908">
                  <c:v>1.8550010426547334E-2</c:v>
                </c:pt>
                <c:pt idx="909">
                  <c:v>0.33796945325870964</c:v>
                </c:pt>
                <c:pt idx="910">
                  <c:v>9.4976966080791814E-2</c:v>
                </c:pt>
                <c:pt idx="911">
                  <c:v>0.24008182119078575</c:v>
                </c:pt>
                <c:pt idx="912">
                  <c:v>2.697385410098692E-3</c:v>
                </c:pt>
                <c:pt idx="913">
                  <c:v>5.9948320322147974E-2</c:v>
                </c:pt>
                <c:pt idx="914">
                  <c:v>0.13690816344342319</c:v>
                </c:pt>
                <c:pt idx="915">
                  <c:v>0.25978012263113709</c:v>
                </c:pt>
                <c:pt idx="916">
                  <c:v>3.5209701566945317</c:v>
                </c:pt>
                <c:pt idx="917">
                  <c:v>3.804034758606472E-2</c:v>
                </c:pt>
                <c:pt idx="918">
                  <c:v>0.43637582250092177</c:v>
                </c:pt>
                <c:pt idx="919">
                  <c:v>2.7774287171733513E-3</c:v>
                </c:pt>
                <c:pt idx="920">
                  <c:v>0.33013225553159309</c:v>
                </c:pt>
                <c:pt idx="921">
                  <c:v>1.6889486888535559</c:v>
                </c:pt>
                <c:pt idx="922">
                  <c:v>6.633331843150409E-3</c:v>
                </c:pt>
                <c:pt idx="923">
                  <c:v>0.14423297646774669</c:v>
                </c:pt>
                <c:pt idx="924">
                  <c:v>0.29426997680780392</c:v>
                </c:pt>
                <c:pt idx="925">
                  <c:v>2.171685708707901E-2</c:v>
                </c:pt>
                <c:pt idx="926">
                  <c:v>9.2959222542511597</c:v>
                </c:pt>
                <c:pt idx="927">
                  <c:v>0.51680176736413397</c:v>
                </c:pt>
                <c:pt idx="928">
                  <c:v>1.1310453685193645E-2</c:v>
                </c:pt>
                <c:pt idx="929">
                  <c:v>8.5193421143529206E-4</c:v>
                </c:pt>
                <c:pt idx="930">
                  <c:v>0.11983708504257032</c:v>
                </c:pt>
                <c:pt idx="931">
                  <c:v>0.17618257470095253</c:v>
                </c:pt>
                <c:pt idx="932">
                  <c:v>2.5389575575008467</c:v>
                </c:pt>
                <c:pt idx="933">
                  <c:v>0.27894463589460117</c:v>
                </c:pt>
                <c:pt idx="934">
                  <c:v>1.715055600437357E-3</c:v>
                </c:pt>
                <c:pt idx="935">
                  <c:v>0.11932615355347431</c:v>
                </c:pt>
                <c:pt idx="936">
                  <c:v>0.20845575994741924</c:v>
                </c:pt>
                <c:pt idx="937">
                  <c:v>7.3094046622173489E-2</c:v>
                </c:pt>
                <c:pt idx="938">
                  <c:v>0.84623853977862529</c:v>
                </c:pt>
                <c:pt idx="939">
                  <c:v>7.8667101932534886E-2</c:v>
                </c:pt>
                <c:pt idx="940">
                  <c:v>3.0902455508703266E-2</c:v>
                </c:pt>
                <c:pt idx="941">
                  <c:v>3.4806281774698972E-3</c:v>
                </c:pt>
                <c:pt idx="942">
                  <c:v>0.24710698458056804</c:v>
                </c:pt>
                <c:pt idx="943">
                  <c:v>0.2947069424628978</c:v>
                </c:pt>
                <c:pt idx="944">
                  <c:v>0.90030110471128699</c:v>
                </c:pt>
                <c:pt idx="945">
                  <c:v>1.0370040069251787</c:v>
                </c:pt>
                <c:pt idx="946">
                  <c:v>1.0250086087495078</c:v>
                </c:pt>
                <c:pt idx="947">
                  <c:v>2.0464677296874251E-2</c:v>
                </c:pt>
                <c:pt idx="948">
                  <c:v>1.5133082725560271E-2</c:v>
                </c:pt>
                <c:pt idx="949">
                  <c:v>1.6714903236420296E-2</c:v>
                </c:pt>
                <c:pt idx="950">
                  <c:v>1.8494377141471674E-2</c:v>
                </c:pt>
                <c:pt idx="951">
                  <c:v>8.3034427361952652</c:v>
                </c:pt>
                <c:pt idx="952">
                  <c:v>2.0926315488887497E-2</c:v>
                </c:pt>
                <c:pt idx="953">
                  <c:v>0.57471166853451627</c:v>
                </c:pt>
                <c:pt idx="954">
                  <c:v>9.4728483005153158E-2</c:v>
                </c:pt>
                <c:pt idx="955">
                  <c:v>0.54806029618523566</c:v>
                </c:pt>
                <c:pt idx="956">
                  <c:v>1.5558526403476514</c:v>
                </c:pt>
                <c:pt idx="957">
                  <c:v>7.8146729711979281</c:v>
                </c:pt>
                <c:pt idx="958">
                  <c:v>0.16959759928396331</c:v>
                </c:pt>
                <c:pt idx="959">
                  <c:v>8.0025323085840303E-2</c:v>
                </c:pt>
                <c:pt idx="960">
                  <c:v>4.2080831164326989E-2</c:v>
                </c:pt>
                <c:pt idx="961">
                  <c:v>7.4599750555049221E-2</c:v>
                </c:pt>
                <c:pt idx="962">
                  <c:v>3.9241247053414252E-2</c:v>
                </c:pt>
                <c:pt idx="963">
                  <c:v>4.3984444052246469E-2</c:v>
                </c:pt>
                <c:pt idx="964">
                  <c:v>1.0442370101089802</c:v>
                </c:pt>
                <c:pt idx="965">
                  <c:v>3.9417385485782698E-3</c:v>
                </c:pt>
                <c:pt idx="966">
                  <c:v>5.196381009865942E-2</c:v>
                </c:pt>
                <c:pt idx="967">
                  <c:v>1.6023960712750546E-2</c:v>
                </c:pt>
                <c:pt idx="968">
                  <c:v>5.4123290160328601</c:v>
                </c:pt>
                <c:pt idx="969">
                  <c:v>1.2515015171599366</c:v>
                </c:pt>
                <c:pt idx="970">
                  <c:v>0.31942193797709939</c:v>
                </c:pt>
                <c:pt idx="971">
                  <c:v>2.146438933204E-2</c:v>
                </c:pt>
                <c:pt idx="972">
                  <c:v>0.47400453605146692</c:v>
                </c:pt>
                <c:pt idx="973">
                  <c:v>4.8397457195866939E-2</c:v>
                </c:pt>
                <c:pt idx="974">
                  <c:v>0.1487912037317474</c:v>
                </c:pt>
                <c:pt idx="975">
                  <c:v>0.83708589489687002</c:v>
                </c:pt>
                <c:pt idx="976">
                  <c:v>2.7345248042671222</c:v>
                </c:pt>
                <c:pt idx="977">
                  <c:v>6.2468599986260425E-3</c:v>
                </c:pt>
                <c:pt idx="978">
                  <c:v>0.30793893852439375</c:v>
                </c:pt>
                <c:pt idx="979">
                  <c:v>1.0500643304626389E-3</c:v>
                </c:pt>
                <c:pt idx="980">
                  <c:v>0.21841260658507688</c:v>
                </c:pt>
                <c:pt idx="981">
                  <c:v>2.0172227671089154E-3</c:v>
                </c:pt>
                <c:pt idx="982">
                  <c:v>3.9653645581580556E-2</c:v>
                </c:pt>
                <c:pt idx="983">
                  <c:v>0.34669924365753724</c:v>
                </c:pt>
                <c:pt idx="984">
                  <c:v>1.8612662590824003E-2</c:v>
                </c:pt>
                <c:pt idx="985">
                  <c:v>4.2764921363314196E-2</c:v>
                </c:pt>
                <c:pt idx="986">
                  <c:v>3.8150699097808109E-3</c:v>
                </c:pt>
                <c:pt idx="987">
                  <c:v>1.7546720098589978E-2</c:v>
                </c:pt>
                <c:pt idx="988">
                  <c:v>3.5751940539526059E-4</c:v>
                </c:pt>
                <c:pt idx="989">
                  <c:v>1.1970399736699819</c:v>
                </c:pt>
                <c:pt idx="990">
                  <c:v>9.7873255550224598E-3</c:v>
                </c:pt>
                <c:pt idx="991">
                  <c:v>5.9047512294430766E-5</c:v>
                </c:pt>
                <c:pt idx="992">
                  <c:v>0.13267933511463756</c:v>
                </c:pt>
                <c:pt idx="993">
                  <c:v>0.59184856923613183</c:v>
                </c:pt>
                <c:pt idx="994">
                  <c:v>0.24399745794183611</c:v>
                </c:pt>
                <c:pt idx="995">
                  <c:v>0.3893575421861849</c:v>
                </c:pt>
                <c:pt idx="996">
                  <c:v>3.0977199274077303</c:v>
                </c:pt>
                <c:pt idx="997">
                  <c:v>1.0543735547140199E-3</c:v>
                </c:pt>
                <c:pt idx="998">
                  <c:v>2.5222034597748491</c:v>
                </c:pt>
                <c:pt idx="999">
                  <c:v>0.13956891316909142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B-48BB-8A60-40B456D16E1C}"/>
            </c:ext>
          </c:extLst>
        </c:ser>
        <c:ser>
          <c:idx val="1"/>
          <c:order val="1"/>
          <c:tx>
            <c:strRef>
              <c:f>Regression!$H$26</c:f>
              <c:strCache>
                <c:ptCount val="1"/>
                <c:pt idx="0">
                  <c:v>Conditional Expectation (Variance on path)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Regression!$F$27:$F$1026</c:f>
              <c:numCache>
                <c:formatCode>General</c:formatCode>
                <c:ptCount val="1000"/>
                <c:pt idx="0">
                  <c:v>2.2583500386938411</c:v>
                </c:pt>
                <c:pt idx="1">
                  <c:v>9.3771385756729035</c:v>
                </c:pt>
                <c:pt idx="2">
                  <c:v>4.9332265546113847</c:v>
                </c:pt>
                <c:pt idx="3">
                  <c:v>5.7680375341017571</c:v>
                </c:pt>
                <c:pt idx="4">
                  <c:v>8.6843035322640141</c:v>
                </c:pt>
                <c:pt idx="5">
                  <c:v>9.2147805371580453</c:v>
                </c:pt>
                <c:pt idx="6">
                  <c:v>4.7967263803803846</c:v>
                </c:pt>
                <c:pt idx="7">
                  <c:v>11.772908678793399</c:v>
                </c:pt>
                <c:pt idx="8">
                  <c:v>7.0603222618413914</c:v>
                </c:pt>
                <c:pt idx="9">
                  <c:v>6.0297562443701</c:v>
                </c:pt>
                <c:pt idx="10">
                  <c:v>4.0498469791254479</c:v>
                </c:pt>
                <c:pt idx="11">
                  <c:v>4.8236603600606509</c:v>
                </c:pt>
                <c:pt idx="12">
                  <c:v>9.9281735654225294</c:v>
                </c:pt>
                <c:pt idx="13">
                  <c:v>9.8985341447791253</c:v>
                </c:pt>
                <c:pt idx="14">
                  <c:v>5.8072824758404114</c:v>
                </c:pt>
                <c:pt idx="15">
                  <c:v>5.8227320037716641</c:v>
                </c:pt>
                <c:pt idx="16">
                  <c:v>8.6270497561815809</c:v>
                </c:pt>
                <c:pt idx="17">
                  <c:v>6.2239916993655724</c:v>
                </c:pt>
                <c:pt idx="18">
                  <c:v>6.2960452666939695</c:v>
                </c:pt>
                <c:pt idx="19">
                  <c:v>6.2495489459193676</c:v>
                </c:pt>
                <c:pt idx="20">
                  <c:v>10.065954815317408</c:v>
                </c:pt>
                <c:pt idx="21">
                  <c:v>9.2357249279852311</c:v>
                </c:pt>
                <c:pt idx="22">
                  <c:v>4.6920363759994608</c:v>
                </c:pt>
                <c:pt idx="23">
                  <c:v>22.160879927705395</c:v>
                </c:pt>
                <c:pt idx="24">
                  <c:v>9.7272681540602921</c:v>
                </c:pt>
                <c:pt idx="25">
                  <c:v>6.7477695402237954</c:v>
                </c:pt>
                <c:pt idx="26">
                  <c:v>6.4482680408975481</c:v>
                </c:pt>
                <c:pt idx="27">
                  <c:v>9.7969024812019896</c:v>
                </c:pt>
                <c:pt idx="28">
                  <c:v>6.1637509945810161</c:v>
                </c:pt>
                <c:pt idx="29">
                  <c:v>19.898647628916454</c:v>
                </c:pt>
                <c:pt idx="30">
                  <c:v>7.2394024099972034</c:v>
                </c:pt>
                <c:pt idx="31">
                  <c:v>19.231523078897037</c:v>
                </c:pt>
                <c:pt idx="32">
                  <c:v>6.4402436436061139</c:v>
                </c:pt>
                <c:pt idx="33">
                  <c:v>9.6004337650299618</c:v>
                </c:pt>
                <c:pt idx="34">
                  <c:v>5.6925821267927885</c:v>
                </c:pt>
                <c:pt idx="35">
                  <c:v>9.320968786188601</c:v>
                </c:pt>
                <c:pt idx="36">
                  <c:v>7.7949192806851437</c:v>
                </c:pt>
                <c:pt idx="37">
                  <c:v>8.7686992002989257</c:v>
                </c:pt>
                <c:pt idx="38">
                  <c:v>6.9026369863062325</c:v>
                </c:pt>
                <c:pt idx="39">
                  <c:v>4.836434522779145</c:v>
                </c:pt>
                <c:pt idx="40">
                  <c:v>3.2985712845312558</c:v>
                </c:pt>
                <c:pt idx="41">
                  <c:v>12.046467011611673</c:v>
                </c:pt>
                <c:pt idx="42">
                  <c:v>10.389736918957706</c:v>
                </c:pt>
                <c:pt idx="43">
                  <c:v>5.6414010226943478</c:v>
                </c:pt>
                <c:pt idx="44">
                  <c:v>3.4704438798743067</c:v>
                </c:pt>
                <c:pt idx="45">
                  <c:v>10.637900185122763</c:v>
                </c:pt>
                <c:pt idx="46">
                  <c:v>5.0627032917724737</c:v>
                </c:pt>
                <c:pt idx="47">
                  <c:v>5.3611972918942064</c:v>
                </c:pt>
                <c:pt idx="48">
                  <c:v>2.9306463936717888</c:v>
                </c:pt>
                <c:pt idx="49">
                  <c:v>8.8314983006840659</c:v>
                </c:pt>
                <c:pt idx="50">
                  <c:v>2.13068846672398</c:v>
                </c:pt>
                <c:pt idx="51">
                  <c:v>11.530675012180932</c:v>
                </c:pt>
                <c:pt idx="52">
                  <c:v>8.8839526976767011</c:v>
                </c:pt>
                <c:pt idx="53">
                  <c:v>13.958260250027958</c:v>
                </c:pt>
                <c:pt idx="54">
                  <c:v>12.585543734022405</c:v>
                </c:pt>
                <c:pt idx="55">
                  <c:v>4.5602596028055462</c:v>
                </c:pt>
                <c:pt idx="56">
                  <c:v>4.8134718490246069</c:v>
                </c:pt>
                <c:pt idx="57">
                  <c:v>4.159763450303525</c:v>
                </c:pt>
                <c:pt idx="58">
                  <c:v>17.160892678487574</c:v>
                </c:pt>
                <c:pt idx="59">
                  <c:v>13.745109825674463</c:v>
                </c:pt>
                <c:pt idx="60">
                  <c:v>9.5329963125261443</c:v>
                </c:pt>
                <c:pt idx="61">
                  <c:v>4.3973729563284722</c:v>
                </c:pt>
                <c:pt idx="62">
                  <c:v>7.49643628787656</c:v>
                </c:pt>
                <c:pt idx="63">
                  <c:v>8.775262291853684</c:v>
                </c:pt>
                <c:pt idx="64">
                  <c:v>6.0410167185140979</c:v>
                </c:pt>
                <c:pt idx="65">
                  <c:v>8.7109715757336197</c:v>
                </c:pt>
                <c:pt idx="66">
                  <c:v>11.230992999939627</c:v>
                </c:pt>
                <c:pt idx="67">
                  <c:v>12.193564322613536</c:v>
                </c:pt>
                <c:pt idx="68">
                  <c:v>6.4030516309220866</c:v>
                </c:pt>
                <c:pt idx="69">
                  <c:v>4.476679204729753</c:v>
                </c:pt>
                <c:pt idx="70">
                  <c:v>9.4935554007665921</c:v>
                </c:pt>
                <c:pt idx="71">
                  <c:v>18.493303304010691</c:v>
                </c:pt>
                <c:pt idx="72">
                  <c:v>6.802975635986769</c:v>
                </c:pt>
                <c:pt idx="73">
                  <c:v>4.3896049120600464</c:v>
                </c:pt>
                <c:pt idx="74">
                  <c:v>9.347197358567314</c:v>
                </c:pt>
                <c:pt idx="75">
                  <c:v>5.2829488155923547</c:v>
                </c:pt>
                <c:pt idx="76">
                  <c:v>3.8372627988361163</c:v>
                </c:pt>
                <c:pt idx="77">
                  <c:v>9.5664979385640798</c:v>
                </c:pt>
                <c:pt idx="78">
                  <c:v>8.8096953782032195</c:v>
                </c:pt>
                <c:pt idx="79">
                  <c:v>12.140045581806939</c:v>
                </c:pt>
                <c:pt idx="80">
                  <c:v>13.879580624803548</c:v>
                </c:pt>
                <c:pt idx="81">
                  <c:v>5.0944384733420129</c:v>
                </c:pt>
                <c:pt idx="82">
                  <c:v>4.8666277379739675</c:v>
                </c:pt>
                <c:pt idx="83">
                  <c:v>10.050875989725071</c:v>
                </c:pt>
                <c:pt idx="84">
                  <c:v>14.269692223652894</c:v>
                </c:pt>
                <c:pt idx="85">
                  <c:v>7.4785456806007948</c:v>
                </c:pt>
                <c:pt idx="86">
                  <c:v>3.0527325850938736</c:v>
                </c:pt>
                <c:pt idx="87">
                  <c:v>8.4551488964856922</c:v>
                </c:pt>
                <c:pt idx="88">
                  <c:v>3.366702479196221</c:v>
                </c:pt>
                <c:pt idx="89">
                  <c:v>15.097552782441438</c:v>
                </c:pt>
                <c:pt idx="90">
                  <c:v>13.683223074284367</c:v>
                </c:pt>
                <c:pt idx="91">
                  <c:v>6.1239641850925155</c:v>
                </c:pt>
                <c:pt idx="92">
                  <c:v>4.3539661156415885</c:v>
                </c:pt>
                <c:pt idx="93">
                  <c:v>5.6224334853845077</c:v>
                </c:pt>
                <c:pt idx="94">
                  <c:v>14.296632871064144</c:v>
                </c:pt>
                <c:pt idx="95">
                  <c:v>21.983681459102399</c:v>
                </c:pt>
                <c:pt idx="96">
                  <c:v>5.530834308988875</c:v>
                </c:pt>
                <c:pt idx="97">
                  <c:v>1.508408161256815</c:v>
                </c:pt>
                <c:pt idx="98">
                  <c:v>3.1939758032291268</c:v>
                </c:pt>
                <c:pt idx="99">
                  <c:v>6.7962729947087883</c:v>
                </c:pt>
                <c:pt idx="100">
                  <c:v>12.534230623666852</c:v>
                </c:pt>
                <c:pt idx="101">
                  <c:v>8.6311743010260802</c:v>
                </c:pt>
                <c:pt idx="102">
                  <c:v>2.882700677100233</c:v>
                </c:pt>
                <c:pt idx="103">
                  <c:v>4.5361747331168374</c:v>
                </c:pt>
                <c:pt idx="104">
                  <c:v>14.124050850969649</c:v>
                </c:pt>
                <c:pt idx="105">
                  <c:v>5.0925483197274328</c:v>
                </c:pt>
                <c:pt idx="106">
                  <c:v>21.332521093282757</c:v>
                </c:pt>
                <c:pt idx="107">
                  <c:v>5.018092369711936</c:v>
                </c:pt>
                <c:pt idx="108">
                  <c:v>17.473927466596717</c:v>
                </c:pt>
                <c:pt idx="109">
                  <c:v>5.9946319041930289</c:v>
                </c:pt>
                <c:pt idx="110">
                  <c:v>19.555585537471753</c:v>
                </c:pt>
                <c:pt idx="111">
                  <c:v>9.3018377687806666</c:v>
                </c:pt>
                <c:pt idx="112">
                  <c:v>18.041826196707706</c:v>
                </c:pt>
                <c:pt idx="113">
                  <c:v>11.169852617792394</c:v>
                </c:pt>
                <c:pt idx="114">
                  <c:v>11.080042038300819</c:v>
                </c:pt>
                <c:pt idx="115">
                  <c:v>6.9467252444728675</c:v>
                </c:pt>
                <c:pt idx="116">
                  <c:v>6.2055597496666355</c:v>
                </c:pt>
                <c:pt idx="117">
                  <c:v>9.8170558720304637</c:v>
                </c:pt>
                <c:pt idx="118">
                  <c:v>17.435285181205078</c:v>
                </c:pt>
                <c:pt idx="119">
                  <c:v>4.7415806697452325</c:v>
                </c:pt>
                <c:pt idx="120">
                  <c:v>8.280092542885555</c:v>
                </c:pt>
                <c:pt idx="121">
                  <c:v>7.484542632546324</c:v>
                </c:pt>
                <c:pt idx="122">
                  <c:v>11.033124327884344</c:v>
                </c:pt>
                <c:pt idx="123">
                  <c:v>12.548797314068471</c:v>
                </c:pt>
                <c:pt idx="124">
                  <c:v>7.8986271703965398</c:v>
                </c:pt>
                <c:pt idx="125">
                  <c:v>11.787646540870695</c:v>
                </c:pt>
                <c:pt idx="126">
                  <c:v>3.4194611770154344</c:v>
                </c:pt>
                <c:pt idx="127">
                  <c:v>6.540119756421368</c:v>
                </c:pt>
                <c:pt idx="128">
                  <c:v>6.2503928339369343</c:v>
                </c:pt>
                <c:pt idx="129">
                  <c:v>7.1976529986673468</c:v>
                </c:pt>
                <c:pt idx="130">
                  <c:v>6.464634004164898</c:v>
                </c:pt>
                <c:pt idx="131">
                  <c:v>12.237652074364798</c:v>
                </c:pt>
                <c:pt idx="132">
                  <c:v>8.1854780877761506</c:v>
                </c:pt>
                <c:pt idx="133">
                  <c:v>12.451824573951377</c:v>
                </c:pt>
                <c:pt idx="134">
                  <c:v>7.9469270354465857</c:v>
                </c:pt>
                <c:pt idx="135">
                  <c:v>9.9998801055681419</c:v>
                </c:pt>
                <c:pt idx="136">
                  <c:v>9.7905729202210967</c:v>
                </c:pt>
                <c:pt idx="137">
                  <c:v>18.171871723305554</c:v>
                </c:pt>
                <c:pt idx="138">
                  <c:v>7.9544853734633856</c:v>
                </c:pt>
                <c:pt idx="139">
                  <c:v>2.8660554601212533</c:v>
                </c:pt>
                <c:pt idx="140">
                  <c:v>9.509877140826509</c:v>
                </c:pt>
                <c:pt idx="141">
                  <c:v>4.451757681525784</c:v>
                </c:pt>
                <c:pt idx="142">
                  <c:v>6.4570871467895197</c:v>
                </c:pt>
                <c:pt idx="143">
                  <c:v>16.917216570240218</c:v>
                </c:pt>
                <c:pt idx="144">
                  <c:v>11.476401522603645</c:v>
                </c:pt>
                <c:pt idx="145">
                  <c:v>7.8565558289128834</c:v>
                </c:pt>
                <c:pt idx="146">
                  <c:v>21.594590311045039</c:v>
                </c:pt>
                <c:pt idx="147">
                  <c:v>6.460688212390898</c:v>
                </c:pt>
                <c:pt idx="148">
                  <c:v>2.2123370036547367</c:v>
                </c:pt>
                <c:pt idx="149">
                  <c:v>9.4793182481207463</c:v>
                </c:pt>
                <c:pt idx="150">
                  <c:v>9.8887805023112474</c:v>
                </c:pt>
                <c:pt idx="151">
                  <c:v>18.138666036917829</c:v>
                </c:pt>
                <c:pt idx="152">
                  <c:v>5.2436861533489001</c:v>
                </c:pt>
                <c:pt idx="153">
                  <c:v>7.4208370342142658</c:v>
                </c:pt>
                <c:pt idx="154">
                  <c:v>2.2567918540086134</c:v>
                </c:pt>
                <c:pt idx="155">
                  <c:v>4.3726650720451934</c:v>
                </c:pt>
                <c:pt idx="156">
                  <c:v>5.4463100587607025</c:v>
                </c:pt>
                <c:pt idx="157">
                  <c:v>5.6634160454031113</c:v>
                </c:pt>
                <c:pt idx="158">
                  <c:v>7.7362733963954202</c:v>
                </c:pt>
                <c:pt idx="159">
                  <c:v>11.169645983231431</c:v>
                </c:pt>
                <c:pt idx="160">
                  <c:v>4.3128056218329567</c:v>
                </c:pt>
                <c:pt idx="161">
                  <c:v>6.3029344491528443</c:v>
                </c:pt>
                <c:pt idx="162">
                  <c:v>9.3612999097371699</c:v>
                </c:pt>
                <c:pt idx="163">
                  <c:v>17.029408670700651</c:v>
                </c:pt>
                <c:pt idx="164">
                  <c:v>10.227290403964773</c:v>
                </c:pt>
                <c:pt idx="165">
                  <c:v>2.9301984430358701</c:v>
                </c:pt>
                <c:pt idx="166">
                  <c:v>7.1133357644865356</c:v>
                </c:pt>
                <c:pt idx="167">
                  <c:v>6.7949555717451888</c:v>
                </c:pt>
                <c:pt idx="168">
                  <c:v>8.900622991947273</c:v>
                </c:pt>
                <c:pt idx="169">
                  <c:v>11.26117154593188</c:v>
                </c:pt>
                <c:pt idx="170">
                  <c:v>6.7066420872329342</c:v>
                </c:pt>
                <c:pt idx="171">
                  <c:v>13.785441458069554</c:v>
                </c:pt>
                <c:pt idx="172">
                  <c:v>14.233256756602753</c:v>
                </c:pt>
                <c:pt idx="173">
                  <c:v>4.0711320939856606</c:v>
                </c:pt>
                <c:pt idx="174">
                  <c:v>11.383440770154246</c:v>
                </c:pt>
                <c:pt idx="175">
                  <c:v>8.3775692433251887</c:v>
                </c:pt>
                <c:pt idx="176">
                  <c:v>4.4101918927995198</c:v>
                </c:pt>
                <c:pt idx="177">
                  <c:v>4.0140948599175053</c:v>
                </c:pt>
                <c:pt idx="178">
                  <c:v>4.25143079232173</c:v>
                </c:pt>
                <c:pt idx="179">
                  <c:v>5.6420086403075116</c:v>
                </c:pt>
                <c:pt idx="180">
                  <c:v>2.7279137667301185</c:v>
                </c:pt>
                <c:pt idx="181">
                  <c:v>3.739863716539042</c:v>
                </c:pt>
                <c:pt idx="182">
                  <c:v>12.204835471704499</c:v>
                </c:pt>
                <c:pt idx="183">
                  <c:v>9.0193218707567588</c:v>
                </c:pt>
                <c:pt idx="184">
                  <c:v>5.8684565969680209</c:v>
                </c:pt>
                <c:pt idx="185">
                  <c:v>6.0978840720655025</c:v>
                </c:pt>
                <c:pt idx="186">
                  <c:v>21.21340888941489</c:v>
                </c:pt>
                <c:pt idx="187">
                  <c:v>5.1275059059424262</c:v>
                </c:pt>
                <c:pt idx="188">
                  <c:v>2.9789421356319572</c:v>
                </c:pt>
                <c:pt idx="189">
                  <c:v>11.049356447342641</c:v>
                </c:pt>
                <c:pt idx="190">
                  <c:v>8.1744970230933625</c:v>
                </c:pt>
                <c:pt idx="191">
                  <c:v>7.6928621387974188</c:v>
                </c:pt>
                <c:pt idx="192">
                  <c:v>3.8094761420351713</c:v>
                </c:pt>
                <c:pt idx="193">
                  <c:v>1.6375685588300612</c:v>
                </c:pt>
                <c:pt idx="194">
                  <c:v>17.891483931804014</c:v>
                </c:pt>
                <c:pt idx="195">
                  <c:v>5.0092637096194013</c:v>
                </c:pt>
                <c:pt idx="196">
                  <c:v>3.853730266553467</c:v>
                </c:pt>
                <c:pt idx="197">
                  <c:v>7.3835085473909734</c:v>
                </c:pt>
                <c:pt idx="198">
                  <c:v>1.8197610926852519</c:v>
                </c:pt>
                <c:pt idx="199">
                  <c:v>10.306738809771177</c:v>
                </c:pt>
                <c:pt idx="200">
                  <c:v>8.061363970350909</c:v>
                </c:pt>
                <c:pt idx="201">
                  <c:v>6.9118395123901939</c:v>
                </c:pt>
                <c:pt idx="202">
                  <c:v>12.8677129965901</c:v>
                </c:pt>
                <c:pt idx="203">
                  <c:v>6.9404440982400208</c:v>
                </c:pt>
                <c:pt idx="204">
                  <c:v>10.692339605958875</c:v>
                </c:pt>
                <c:pt idx="205">
                  <c:v>6.4432757414281276</c:v>
                </c:pt>
                <c:pt idx="206">
                  <c:v>17.032066578241718</c:v>
                </c:pt>
                <c:pt idx="207">
                  <c:v>3.392982603693707</c:v>
                </c:pt>
                <c:pt idx="208">
                  <c:v>13.751319412911082</c:v>
                </c:pt>
                <c:pt idx="209">
                  <c:v>14.328323462723013</c:v>
                </c:pt>
                <c:pt idx="210">
                  <c:v>4.3655511368322735</c:v>
                </c:pt>
                <c:pt idx="211">
                  <c:v>12.352804092239072</c:v>
                </c:pt>
                <c:pt idx="212">
                  <c:v>3.326434815580475</c:v>
                </c:pt>
                <c:pt idx="213">
                  <c:v>4.7229462596194232</c:v>
                </c:pt>
                <c:pt idx="214">
                  <c:v>8.3734667242208634</c:v>
                </c:pt>
                <c:pt idx="215">
                  <c:v>6.1936670909289617</c:v>
                </c:pt>
                <c:pt idx="216">
                  <c:v>14.269392760379683</c:v>
                </c:pt>
                <c:pt idx="217">
                  <c:v>15.258026822355619</c:v>
                </c:pt>
                <c:pt idx="218">
                  <c:v>11.026018363313495</c:v>
                </c:pt>
                <c:pt idx="219">
                  <c:v>6.8893127699982664</c:v>
                </c:pt>
                <c:pt idx="220">
                  <c:v>8.0030745498490994</c:v>
                </c:pt>
                <c:pt idx="221">
                  <c:v>7.8313303722563257</c:v>
                </c:pt>
                <c:pt idx="222">
                  <c:v>14.517656782573521</c:v>
                </c:pt>
                <c:pt idx="223">
                  <c:v>7.8437743619551386</c:v>
                </c:pt>
                <c:pt idx="224">
                  <c:v>11.08733476090276</c:v>
                </c:pt>
                <c:pt idx="225">
                  <c:v>2.398009111675707</c:v>
                </c:pt>
                <c:pt idx="226">
                  <c:v>11.666094234555869</c:v>
                </c:pt>
                <c:pt idx="227">
                  <c:v>4.7349993964894423</c:v>
                </c:pt>
                <c:pt idx="228">
                  <c:v>3.2728020899625028</c:v>
                </c:pt>
                <c:pt idx="229">
                  <c:v>18.252786698193621</c:v>
                </c:pt>
                <c:pt idx="230">
                  <c:v>15.465550699192818</c:v>
                </c:pt>
                <c:pt idx="231">
                  <c:v>10.811388018778887</c:v>
                </c:pt>
                <c:pt idx="232">
                  <c:v>13.27641263880844</c:v>
                </c:pt>
                <c:pt idx="233">
                  <c:v>6.9002925264578883</c:v>
                </c:pt>
                <c:pt idx="234">
                  <c:v>8.8095026417953974</c:v>
                </c:pt>
                <c:pt idx="235">
                  <c:v>4.8272171557383379</c:v>
                </c:pt>
                <c:pt idx="236">
                  <c:v>3.8585148550858626</c:v>
                </c:pt>
                <c:pt idx="237">
                  <c:v>8.2349101258175246</c:v>
                </c:pt>
                <c:pt idx="238">
                  <c:v>8.3409299116310756</c:v>
                </c:pt>
                <c:pt idx="239">
                  <c:v>7.9230079609359541</c:v>
                </c:pt>
                <c:pt idx="240">
                  <c:v>9.6076891676301486</c:v>
                </c:pt>
                <c:pt idx="241">
                  <c:v>6.9454941473768415</c:v>
                </c:pt>
                <c:pt idx="242">
                  <c:v>11.653995990295293</c:v>
                </c:pt>
                <c:pt idx="243">
                  <c:v>7.9894304390729305</c:v>
                </c:pt>
                <c:pt idx="244">
                  <c:v>7.059272203721866</c:v>
                </c:pt>
                <c:pt idx="245">
                  <c:v>13.122669078551011</c:v>
                </c:pt>
                <c:pt idx="246">
                  <c:v>20.158552912949578</c:v>
                </c:pt>
                <c:pt idx="247">
                  <c:v>4.2947420629100286</c:v>
                </c:pt>
                <c:pt idx="248">
                  <c:v>12.102625655813261</c:v>
                </c:pt>
                <c:pt idx="249">
                  <c:v>4.8587496477918997</c:v>
                </c:pt>
                <c:pt idx="250">
                  <c:v>6.0401025747140933</c:v>
                </c:pt>
                <c:pt idx="251">
                  <c:v>9.6037984659233171</c:v>
                </c:pt>
                <c:pt idx="252">
                  <c:v>5.6467102226940158</c:v>
                </c:pt>
                <c:pt idx="253">
                  <c:v>3.2939805708418395</c:v>
                </c:pt>
                <c:pt idx="254">
                  <c:v>3.97193765545875</c:v>
                </c:pt>
                <c:pt idx="255">
                  <c:v>3.3781047972367073</c:v>
                </c:pt>
                <c:pt idx="256">
                  <c:v>8.8349477428713552</c:v>
                </c:pt>
                <c:pt idx="257">
                  <c:v>5.3520215681423968</c:v>
                </c:pt>
                <c:pt idx="258">
                  <c:v>4.9796289370957387</c:v>
                </c:pt>
                <c:pt idx="259">
                  <c:v>9.6818242985799916</c:v>
                </c:pt>
                <c:pt idx="260">
                  <c:v>6.1935426523611303</c:v>
                </c:pt>
                <c:pt idx="261">
                  <c:v>4.3746421744932427</c:v>
                </c:pt>
                <c:pt idx="262">
                  <c:v>4.4467752524915714</c:v>
                </c:pt>
                <c:pt idx="263">
                  <c:v>3.3327122160121605</c:v>
                </c:pt>
                <c:pt idx="264">
                  <c:v>10.91374806863233</c:v>
                </c:pt>
                <c:pt idx="265">
                  <c:v>5.7566697505700608</c:v>
                </c:pt>
                <c:pt idx="266">
                  <c:v>3.904950363663263</c:v>
                </c:pt>
                <c:pt idx="267">
                  <c:v>5.9778270137055864</c:v>
                </c:pt>
                <c:pt idx="268">
                  <c:v>4.3435667624484271</c:v>
                </c:pt>
                <c:pt idx="269">
                  <c:v>8.0326033485540886</c:v>
                </c:pt>
                <c:pt idx="270">
                  <c:v>10.040808958961508</c:v>
                </c:pt>
                <c:pt idx="271">
                  <c:v>10.033753722792838</c:v>
                </c:pt>
                <c:pt idx="272">
                  <c:v>9.9119051623092034</c:v>
                </c:pt>
                <c:pt idx="273">
                  <c:v>6.6931800285553003</c:v>
                </c:pt>
                <c:pt idx="274">
                  <c:v>12.896421582848649</c:v>
                </c:pt>
                <c:pt idx="275">
                  <c:v>3.8071570709993203</c:v>
                </c:pt>
                <c:pt idx="276">
                  <c:v>4.9790207662432033</c:v>
                </c:pt>
                <c:pt idx="277">
                  <c:v>4.9914563501359073</c:v>
                </c:pt>
                <c:pt idx="278">
                  <c:v>6.2463983429614851</c:v>
                </c:pt>
                <c:pt idx="279">
                  <c:v>7.6921619644639954</c:v>
                </c:pt>
                <c:pt idx="280">
                  <c:v>5.4294972288883212</c:v>
                </c:pt>
                <c:pt idx="281">
                  <c:v>11.809306893668731</c:v>
                </c:pt>
                <c:pt idx="282">
                  <c:v>10.960545589967939</c:v>
                </c:pt>
                <c:pt idx="283">
                  <c:v>7.7611161798390036</c:v>
                </c:pt>
                <c:pt idx="284">
                  <c:v>5.3897644260436808</c:v>
                </c:pt>
                <c:pt idx="285">
                  <c:v>3.6710598010615407</c:v>
                </c:pt>
                <c:pt idx="286">
                  <c:v>6.5813260179770028</c:v>
                </c:pt>
                <c:pt idx="287">
                  <c:v>6.3466998711940104</c:v>
                </c:pt>
                <c:pt idx="288">
                  <c:v>9.4075447726904482</c:v>
                </c:pt>
                <c:pt idx="289">
                  <c:v>3.9655738399604048</c:v>
                </c:pt>
                <c:pt idx="290">
                  <c:v>9.6295213758201559</c:v>
                </c:pt>
                <c:pt idx="291">
                  <c:v>8.879352959570161</c:v>
                </c:pt>
                <c:pt idx="292">
                  <c:v>15.38445156124042</c:v>
                </c:pt>
                <c:pt idx="293">
                  <c:v>14.380112429057025</c:v>
                </c:pt>
                <c:pt idx="294">
                  <c:v>21.945939600723662</c:v>
                </c:pt>
                <c:pt idx="295">
                  <c:v>7.7221839364636473</c:v>
                </c:pt>
                <c:pt idx="296">
                  <c:v>8.1165243803110609</c:v>
                </c:pt>
                <c:pt idx="297">
                  <c:v>4.0027857813253638</c:v>
                </c:pt>
                <c:pt idx="298">
                  <c:v>10.577673814553314</c:v>
                </c:pt>
                <c:pt idx="299">
                  <c:v>6.485794776912277</c:v>
                </c:pt>
                <c:pt idx="300">
                  <c:v>7.6538057151070324</c:v>
                </c:pt>
                <c:pt idx="301">
                  <c:v>8.6810517173926431</c:v>
                </c:pt>
                <c:pt idx="302">
                  <c:v>7.1892744386582006</c:v>
                </c:pt>
                <c:pt idx="303">
                  <c:v>7.5871861373185521</c:v>
                </c:pt>
                <c:pt idx="304">
                  <c:v>13.186351295967917</c:v>
                </c:pt>
                <c:pt idx="305">
                  <c:v>3.3383398302872975</c:v>
                </c:pt>
                <c:pt idx="306">
                  <c:v>4.7133406537007243</c:v>
                </c:pt>
                <c:pt idx="307">
                  <c:v>4.3729578362487631</c:v>
                </c:pt>
                <c:pt idx="308">
                  <c:v>4.2752229825901509</c:v>
                </c:pt>
                <c:pt idx="309">
                  <c:v>8.1697234029093408</c:v>
                </c:pt>
                <c:pt idx="310">
                  <c:v>5.150038333178915</c:v>
                </c:pt>
                <c:pt idx="311">
                  <c:v>2.292947775148674</c:v>
                </c:pt>
                <c:pt idx="312">
                  <c:v>8.044841198530376</c:v>
                </c:pt>
                <c:pt idx="313">
                  <c:v>14.733930530502393</c:v>
                </c:pt>
                <c:pt idx="314">
                  <c:v>9.0748421988294545</c:v>
                </c:pt>
                <c:pt idx="315">
                  <c:v>5.5256009910380222</c:v>
                </c:pt>
                <c:pt idx="316">
                  <c:v>8.1132961768982419</c:v>
                </c:pt>
                <c:pt idx="317">
                  <c:v>5.8757211710229456</c:v>
                </c:pt>
                <c:pt idx="318">
                  <c:v>11.91801840967624</c:v>
                </c:pt>
                <c:pt idx="319">
                  <c:v>5.8138383684630064</c:v>
                </c:pt>
                <c:pt idx="320">
                  <c:v>3.9153393113224588</c:v>
                </c:pt>
                <c:pt idx="321">
                  <c:v>4.5588998293582357</c:v>
                </c:pt>
                <c:pt idx="322">
                  <c:v>6.4708967745624992</c:v>
                </c:pt>
                <c:pt idx="323">
                  <c:v>11.289264664298083</c:v>
                </c:pt>
                <c:pt idx="324">
                  <c:v>4.870910103996696</c:v>
                </c:pt>
                <c:pt idx="325">
                  <c:v>12.26964845582806</c:v>
                </c:pt>
                <c:pt idx="326">
                  <c:v>45.131599563228214</c:v>
                </c:pt>
                <c:pt idx="327">
                  <c:v>6.012930386243843</c:v>
                </c:pt>
                <c:pt idx="328">
                  <c:v>7.0177197387166492</c:v>
                </c:pt>
                <c:pt idx="329">
                  <c:v>4.3265391888741807</c:v>
                </c:pt>
                <c:pt idx="330">
                  <c:v>1.9674750614254095</c:v>
                </c:pt>
                <c:pt idx="331">
                  <c:v>4.5898926589705562</c:v>
                </c:pt>
                <c:pt idx="332">
                  <c:v>13.448495672110147</c:v>
                </c:pt>
                <c:pt idx="333">
                  <c:v>16.166132584041243</c:v>
                </c:pt>
                <c:pt idx="334">
                  <c:v>7.872344219833006</c:v>
                </c:pt>
                <c:pt idx="335">
                  <c:v>5.4848611009886357</c:v>
                </c:pt>
                <c:pt idx="336">
                  <c:v>2.1168815287101785</c:v>
                </c:pt>
                <c:pt idx="337">
                  <c:v>5.3863603620763403</c:v>
                </c:pt>
                <c:pt idx="338">
                  <c:v>5.9887371954500921</c:v>
                </c:pt>
                <c:pt idx="339">
                  <c:v>5.8803866070870336</c:v>
                </c:pt>
                <c:pt idx="340">
                  <c:v>10.094822766087031</c:v>
                </c:pt>
                <c:pt idx="341">
                  <c:v>2.7404128327454051</c:v>
                </c:pt>
                <c:pt idx="342">
                  <c:v>5.2010270714096416</c:v>
                </c:pt>
                <c:pt idx="343">
                  <c:v>13.415223611321942</c:v>
                </c:pt>
                <c:pt idx="344">
                  <c:v>4.7182715018171946</c:v>
                </c:pt>
                <c:pt idx="345">
                  <c:v>10.836339146776265</c:v>
                </c:pt>
                <c:pt idx="346">
                  <c:v>7.1718741505417167</c:v>
                </c:pt>
                <c:pt idx="347">
                  <c:v>7.3310048372231869</c:v>
                </c:pt>
                <c:pt idx="348">
                  <c:v>10.034876621128165</c:v>
                </c:pt>
                <c:pt idx="349">
                  <c:v>7.9129448966672884</c:v>
                </c:pt>
                <c:pt idx="350">
                  <c:v>10.890436957334641</c:v>
                </c:pt>
                <c:pt idx="351">
                  <c:v>4.316164332014206</c:v>
                </c:pt>
                <c:pt idx="352">
                  <c:v>8.1902439154233697</c:v>
                </c:pt>
                <c:pt idx="353">
                  <c:v>9.6513692494849401</c:v>
                </c:pt>
                <c:pt idx="354">
                  <c:v>7.5668025379405481</c:v>
                </c:pt>
                <c:pt idx="355">
                  <c:v>7.1696360273008164</c:v>
                </c:pt>
                <c:pt idx="356">
                  <c:v>10.054933652245614</c:v>
                </c:pt>
                <c:pt idx="357">
                  <c:v>5.1920079352441846</c:v>
                </c:pt>
                <c:pt idx="358">
                  <c:v>6.5107132430333436</c:v>
                </c:pt>
                <c:pt idx="359">
                  <c:v>11.930713754454459</c:v>
                </c:pt>
                <c:pt idx="360">
                  <c:v>29.443715941228632</c:v>
                </c:pt>
                <c:pt idx="361">
                  <c:v>4.2468455190281587</c:v>
                </c:pt>
                <c:pt idx="362">
                  <c:v>3.2909044816227677</c:v>
                </c:pt>
                <c:pt idx="363">
                  <c:v>4.4068104556386505</c:v>
                </c:pt>
                <c:pt idx="364">
                  <c:v>8.6391293016258608</c:v>
                </c:pt>
                <c:pt idx="365">
                  <c:v>4.1836036859132388</c:v>
                </c:pt>
                <c:pt idx="366">
                  <c:v>4.2404506629758982</c:v>
                </c:pt>
                <c:pt idx="367">
                  <c:v>9.0247046038906262</c:v>
                </c:pt>
                <c:pt idx="368">
                  <c:v>3.094059062826477</c:v>
                </c:pt>
                <c:pt idx="369">
                  <c:v>4.6210904341081598</c:v>
                </c:pt>
                <c:pt idx="370">
                  <c:v>12.703269322562823</c:v>
                </c:pt>
                <c:pt idx="371">
                  <c:v>7.2895778637418456</c:v>
                </c:pt>
                <c:pt idx="372">
                  <c:v>20.64018442781402</c:v>
                </c:pt>
                <c:pt idx="373">
                  <c:v>12.177208468236204</c:v>
                </c:pt>
                <c:pt idx="374">
                  <c:v>4.0005065215008395</c:v>
                </c:pt>
                <c:pt idx="375">
                  <c:v>7.1686481078843185</c:v>
                </c:pt>
                <c:pt idx="376">
                  <c:v>4.0344747005861832</c:v>
                </c:pt>
                <c:pt idx="377">
                  <c:v>6.0553430718337156</c:v>
                </c:pt>
                <c:pt idx="378">
                  <c:v>5.7620990132299879</c:v>
                </c:pt>
                <c:pt idx="379">
                  <c:v>7.7575439695582542</c:v>
                </c:pt>
                <c:pt idx="380">
                  <c:v>5.1250006118725722</c:v>
                </c:pt>
                <c:pt idx="381">
                  <c:v>7.5332933444744601</c:v>
                </c:pt>
                <c:pt idx="382">
                  <c:v>7.6177413883473557</c:v>
                </c:pt>
                <c:pt idx="383">
                  <c:v>11.874595293030241</c:v>
                </c:pt>
                <c:pt idx="384">
                  <c:v>2.5547396959385087</c:v>
                </c:pt>
                <c:pt idx="385">
                  <c:v>2.8848764633202699</c:v>
                </c:pt>
                <c:pt idx="386">
                  <c:v>7.7524129989633126</c:v>
                </c:pt>
                <c:pt idx="387">
                  <c:v>23.641684353152293</c:v>
                </c:pt>
                <c:pt idx="388">
                  <c:v>3.9262157174696606</c:v>
                </c:pt>
                <c:pt idx="389">
                  <c:v>6.9172892293359274</c:v>
                </c:pt>
                <c:pt idx="390">
                  <c:v>10.012065180816158</c:v>
                </c:pt>
                <c:pt idx="391">
                  <c:v>10.275305483924011</c:v>
                </c:pt>
                <c:pt idx="392">
                  <c:v>4.8403786818504955</c:v>
                </c:pt>
                <c:pt idx="393">
                  <c:v>6.4456346639090487</c:v>
                </c:pt>
                <c:pt idx="394">
                  <c:v>8.3282451310878312</c:v>
                </c:pt>
                <c:pt idx="395">
                  <c:v>18.163935296549656</c:v>
                </c:pt>
                <c:pt idx="396">
                  <c:v>5.8701606775039137</c:v>
                </c:pt>
                <c:pt idx="397">
                  <c:v>6.4270635331389041</c:v>
                </c:pt>
                <c:pt idx="398">
                  <c:v>12.455033593593567</c:v>
                </c:pt>
                <c:pt idx="399">
                  <c:v>9.5367340034237511</c:v>
                </c:pt>
                <c:pt idx="400">
                  <c:v>29.021323798372681</c:v>
                </c:pt>
                <c:pt idx="401">
                  <c:v>8.4894951011101814</c:v>
                </c:pt>
                <c:pt idx="402">
                  <c:v>4.4339442992671625</c:v>
                </c:pt>
                <c:pt idx="403">
                  <c:v>5.8321312706765527</c:v>
                </c:pt>
                <c:pt idx="404">
                  <c:v>13.350869431303039</c:v>
                </c:pt>
                <c:pt idx="405">
                  <c:v>6.6371891115296489</c:v>
                </c:pt>
                <c:pt idx="406">
                  <c:v>6.5829430140533578</c:v>
                </c:pt>
                <c:pt idx="407">
                  <c:v>4.9131830918792225</c:v>
                </c:pt>
                <c:pt idx="408">
                  <c:v>5.5019953009489111</c:v>
                </c:pt>
                <c:pt idx="409">
                  <c:v>7.7107407627066182</c:v>
                </c:pt>
                <c:pt idx="410">
                  <c:v>13.345812616735472</c:v>
                </c:pt>
                <c:pt idx="411">
                  <c:v>6.3926569195883882</c:v>
                </c:pt>
                <c:pt idx="412">
                  <c:v>8.1827742575631053</c:v>
                </c:pt>
                <c:pt idx="413">
                  <c:v>24.497988660415508</c:v>
                </c:pt>
                <c:pt idx="414">
                  <c:v>17.681733620477061</c:v>
                </c:pt>
                <c:pt idx="415">
                  <c:v>5.7221094575903564</c:v>
                </c:pt>
                <c:pt idx="416">
                  <c:v>4.5403986823496112</c:v>
                </c:pt>
                <c:pt idx="417">
                  <c:v>8.0430056985287841</c:v>
                </c:pt>
                <c:pt idx="418">
                  <c:v>3.2198253905418794</c:v>
                </c:pt>
                <c:pt idx="419">
                  <c:v>11.356187988913423</c:v>
                </c:pt>
                <c:pt idx="420">
                  <c:v>4.9882860003468759</c:v>
                </c:pt>
                <c:pt idx="421">
                  <c:v>13.656341896831909</c:v>
                </c:pt>
                <c:pt idx="422">
                  <c:v>11.340545524849164</c:v>
                </c:pt>
                <c:pt idx="423">
                  <c:v>10.948858286835121</c:v>
                </c:pt>
                <c:pt idx="424">
                  <c:v>9.3982089162488496</c:v>
                </c:pt>
                <c:pt idx="425">
                  <c:v>7.1577324296918876</c:v>
                </c:pt>
                <c:pt idx="426">
                  <c:v>4.2412438809769499</c:v>
                </c:pt>
                <c:pt idx="427">
                  <c:v>13.921845834656692</c:v>
                </c:pt>
                <c:pt idx="428">
                  <c:v>4.9865840569628874</c:v>
                </c:pt>
                <c:pt idx="429">
                  <c:v>5.7871535198715716</c:v>
                </c:pt>
                <c:pt idx="430">
                  <c:v>13.960174763061865</c:v>
                </c:pt>
                <c:pt idx="431">
                  <c:v>12.477095619730685</c:v>
                </c:pt>
                <c:pt idx="432">
                  <c:v>7.7281594379900449</c:v>
                </c:pt>
                <c:pt idx="433">
                  <c:v>12.481541184237374</c:v>
                </c:pt>
                <c:pt idx="434">
                  <c:v>4.8609914876638642</c:v>
                </c:pt>
                <c:pt idx="435">
                  <c:v>8.2872011261929597</c:v>
                </c:pt>
                <c:pt idx="436">
                  <c:v>6.7440495730172572</c:v>
                </c:pt>
                <c:pt idx="437">
                  <c:v>6.1483894631536362</c:v>
                </c:pt>
                <c:pt idx="438">
                  <c:v>3.5761743201469054</c:v>
                </c:pt>
                <c:pt idx="439">
                  <c:v>4.0122174846107184</c:v>
                </c:pt>
                <c:pt idx="440">
                  <c:v>8.4523366793287522</c:v>
                </c:pt>
                <c:pt idx="441">
                  <c:v>16.954431673282599</c:v>
                </c:pt>
                <c:pt idx="442">
                  <c:v>6.7156786656661103</c:v>
                </c:pt>
                <c:pt idx="443">
                  <c:v>8.7909270236474484</c:v>
                </c:pt>
                <c:pt idx="444">
                  <c:v>14.296592115874175</c:v>
                </c:pt>
                <c:pt idx="445">
                  <c:v>13.112111687796173</c:v>
                </c:pt>
                <c:pt idx="446">
                  <c:v>3.5677825147516287</c:v>
                </c:pt>
                <c:pt idx="447">
                  <c:v>6.3477314847556894</c:v>
                </c:pt>
                <c:pt idx="448">
                  <c:v>9.2005602584950896</c:v>
                </c:pt>
                <c:pt idx="449">
                  <c:v>10.103261900057435</c:v>
                </c:pt>
                <c:pt idx="450">
                  <c:v>7.1543085597449618</c:v>
                </c:pt>
                <c:pt idx="451">
                  <c:v>3.3853106660368719</c:v>
                </c:pt>
                <c:pt idx="452">
                  <c:v>11.916420560277464</c:v>
                </c:pt>
                <c:pt idx="453">
                  <c:v>4.2302310553070175</c:v>
                </c:pt>
                <c:pt idx="454">
                  <c:v>4.0811750253798467</c:v>
                </c:pt>
                <c:pt idx="455">
                  <c:v>4.470924261402212</c:v>
                </c:pt>
                <c:pt idx="456">
                  <c:v>6.6236793026445389</c:v>
                </c:pt>
                <c:pt idx="457">
                  <c:v>17.295083422986309</c:v>
                </c:pt>
                <c:pt idx="458">
                  <c:v>8.9663424302225589</c:v>
                </c:pt>
                <c:pt idx="459">
                  <c:v>5.7994712473674319</c:v>
                </c:pt>
                <c:pt idx="460">
                  <c:v>16.480820411538609</c:v>
                </c:pt>
                <c:pt idx="461">
                  <c:v>22.247326068504112</c:v>
                </c:pt>
                <c:pt idx="462">
                  <c:v>5.1434340305122355</c:v>
                </c:pt>
                <c:pt idx="463">
                  <c:v>6.1716994188571146</c:v>
                </c:pt>
                <c:pt idx="464">
                  <c:v>6.2288794732776873</c:v>
                </c:pt>
                <c:pt idx="465">
                  <c:v>4.6205544147907949</c:v>
                </c:pt>
                <c:pt idx="466">
                  <c:v>10.85188367065172</c:v>
                </c:pt>
                <c:pt idx="467">
                  <c:v>10.348022545973349</c:v>
                </c:pt>
                <c:pt idx="468">
                  <c:v>7.610202864039513</c:v>
                </c:pt>
                <c:pt idx="469">
                  <c:v>13.410432119533015</c:v>
                </c:pt>
                <c:pt idx="470">
                  <c:v>15.711500370550967</c:v>
                </c:pt>
                <c:pt idx="471">
                  <c:v>7.6663228835759787</c:v>
                </c:pt>
                <c:pt idx="472">
                  <c:v>11.396878627677753</c:v>
                </c:pt>
                <c:pt idx="473">
                  <c:v>12.638360331734855</c:v>
                </c:pt>
                <c:pt idx="474">
                  <c:v>5.1267411642021878</c:v>
                </c:pt>
                <c:pt idx="475">
                  <c:v>13.541040901623777</c:v>
                </c:pt>
                <c:pt idx="476">
                  <c:v>6.0624848040681529</c:v>
                </c:pt>
                <c:pt idx="477">
                  <c:v>4.7802291423776859</c:v>
                </c:pt>
                <c:pt idx="478">
                  <c:v>15.353433393798065</c:v>
                </c:pt>
                <c:pt idx="479">
                  <c:v>6.1307552869284816</c:v>
                </c:pt>
                <c:pt idx="480">
                  <c:v>5.9157982809129006</c:v>
                </c:pt>
                <c:pt idx="481">
                  <c:v>6.7090840640269818</c:v>
                </c:pt>
                <c:pt idx="482">
                  <c:v>2.4224164727771043</c:v>
                </c:pt>
                <c:pt idx="483">
                  <c:v>3.9158451054089416</c:v>
                </c:pt>
                <c:pt idx="484">
                  <c:v>3.6081416811597906</c:v>
                </c:pt>
                <c:pt idx="485">
                  <c:v>8.0202407100068953</c:v>
                </c:pt>
                <c:pt idx="486">
                  <c:v>11.953906006441557</c:v>
                </c:pt>
                <c:pt idx="487">
                  <c:v>22.056616847361841</c:v>
                </c:pt>
                <c:pt idx="488">
                  <c:v>22.6676585525638</c:v>
                </c:pt>
                <c:pt idx="489">
                  <c:v>12.376392021807309</c:v>
                </c:pt>
                <c:pt idx="490">
                  <c:v>5.3432669378136266</c:v>
                </c:pt>
                <c:pt idx="491">
                  <c:v>6.0953515374999849</c:v>
                </c:pt>
                <c:pt idx="492">
                  <c:v>17.237023633442004</c:v>
                </c:pt>
                <c:pt idx="493">
                  <c:v>3.6506797679400118</c:v>
                </c:pt>
                <c:pt idx="494">
                  <c:v>5.1756694696934487</c:v>
                </c:pt>
                <c:pt idx="495">
                  <c:v>4.9187628979159808</c:v>
                </c:pt>
                <c:pt idx="496">
                  <c:v>6.2158410206988837</c:v>
                </c:pt>
                <c:pt idx="497">
                  <c:v>11.490351801082859</c:v>
                </c:pt>
                <c:pt idx="498">
                  <c:v>9.2928163932964605</c:v>
                </c:pt>
                <c:pt idx="499">
                  <c:v>4.5246857696795084</c:v>
                </c:pt>
                <c:pt idx="500">
                  <c:v>11.747491781813945</c:v>
                </c:pt>
                <c:pt idx="501">
                  <c:v>6.7975501796385771</c:v>
                </c:pt>
                <c:pt idx="502">
                  <c:v>5.0105105368310916</c:v>
                </c:pt>
                <c:pt idx="503">
                  <c:v>4.600739726402729</c:v>
                </c:pt>
                <c:pt idx="504">
                  <c:v>9.286916946246869</c:v>
                </c:pt>
                <c:pt idx="505">
                  <c:v>3.2267350713671425</c:v>
                </c:pt>
                <c:pt idx="506">
                  <c:v>16.328824702968113</c:v>
                </c:pt>
                <c:pt idx="507">
                  <c:v>4.4328049142874786</c:v>
                </c:pt>
                <c:pt idx="508">
                  <c:v>3.3123428458448121</c:v>
                </c:pt>
                <c:pt idx="509">
                  <c:v>4.0712512043238469</c:v>
                </c:pt>
                <c:pt idx="510">
                  <c:v>11.086993326617531</c:v>
                </c:pt>
                <c:pt idx="511">
                  <c:v>6.4422593577290872</c:v>
                </c:pt>
                <c:pt idx="512">
                  <c:v>4.2069222391633785</c:v>
                </c:pt>
                <c:pt idx="513">
                  <c:v>10.445166090639349</c:v>
                </c:pt>
                <c:pt idx="514">
                  <c:v>3.394581738419673</c:v>
                </c:pt>
                <c:pt idx="515">
                  <c:v>31.123760023051585</c:v>
                </c:pt>
                <c:pt idx="516">
                  <c:v>10.882357529433328</c:v>
                </c:pt>
                <c:pt idx="517">
                  <c:v>7.4237640837021353</c:v>
                </c:pt>
                <c:pt idx="518">
                  <c:v>4.7148103754635846</c:v>
                </c:pt>
                <c:pt idx="519">
                  <c:v>5.6056946801620287</c:v>
                </c:pt>
                <c:pt idx="520">
                  <c:v>9.4463729386266504</c:v>
                </c:pt>
                <c:pt idx="521">
                  <c:v>8.0267322692764616</c:v>
                </c:pt>
                <c:pt idx="522">
                  <c:v>6.6794247939969642</c:v>
                </c:pt>
                <c:pt idx="523">
                  <c:v>10.361467988523046</c:v>
                </c:pt>
                <c:pt idx="524">
                  <c:v>6.0271421597041446</c:v>
                </c:pt>
                <c:pt idx="525">
                  <c:v>10.630121784404942</c:v>
                </c:pt>
                <c:pt idx="526">
                  <c:v>24.428196347156302</c:v>
                </c:pt>
                <c:pt idx="527">
                  <c:v>7.5592874266187202</c:v>
                </c:pt>
                <c:pt idx="528">
                  <c:v>10.010744453956594</c:v>
                </c:pt>
                <c:pt idx="529">
                  <c:v>21.971293417225709</c:v>
                </c:pt>
                <c:pt idx="530">
                  <c:v>5.6730016086476658</c:v>
                </c:pt>
                <c:pt idx="531">
                  <c:v>9.8169888613040523</c:v>
                </c:pt>
                <c:pt idx="532">
                  <c:v>3.3621328643572723</c:v>
                </c:pt>
                <c:pt idx="533">
                  <c:v>4.3004446846138231</c:v>
                </c:pt>
                <c:pt idx="534">
                  <c:v>15.786282545459848</c:v>
                </c:pt>
                <c:pt idx="535">
                  <c:v>6.0758433692572762</c:v>
                </c:pt>
                <c:pt idx="536">
                  <c:v>9.9735170927251637</c:v>
                </c:pt>
                <c:pt idx="537">
                  <c:v>4.3627485510181323</c:v>
                </c:pt>
                <c:pt idx="538">
                  <c:v>9.1000084669689123</c:v>
                </c:pt>
                <c:pt idx="539">
                  <c:v>9.613107659484001</c:v>
                </c:pt>
                <c:pt idx="540">
                  <c:v>7.6403765809986393</c:v>
                </c:pt>
                <c:pt idx="541">
                  <c:v>4.4091043085883053</c:v>
                </c:pt>
                <c:pt idx="542">
                  <c:v>2.4781574928031684</c:v>
                </c:pt>
                <c:pt idx="543">
                  <c:v>6.6166778878835313</c:v>
                </c:pt>
                <c:pt idx="544">
                  <c:v>3.9227011804383989</c:v>
                </c:pt>
                <c:pt idx="545">
                  <c:v>10.104283300579834</c:v>
                </c:pt>
                <c:pt idx="546">
                  <c:v>7.4466176663955377</c:v>
                </c:pt>
                <c:pt idx="547">
                  <c:v>4.0041538770899958</c:v>
                </c:pt>
                <c:pt idx="548">
                  <c:v>6.4247528768034021</c:v>
                </c:pt>
                <c:pt idx="549">
                  <c:v>7.0114850221438338</c:v>
                </c:pt>
                <c:pt idx="550">
                  <c:v>47.192068331476953</c:v>
                </c:pt>
                <c:pt idx="551">
                  <c:v>3.9614160604667061</c:v>
                </c:pt>
                <c:pt idx="552">
                  <c:v>5.9940828849313572</c:v>
                </c:pt>
                <c:pt idx="553">
                  <c:v>20.430529444862756</c:v>
                </c:pt>
                <c:pt idx="554">
                  <c:v>5.0478508829616704</c:v>
                </c:pt>
                <c:pt idx="555">
                  <c:v>16.957402590989769</c:v>
                </c:pt>
                <c:pt idx="556">
                  <c:v>7.2734971354810867</c:v>
                </c:pt>
                <c:pt idx="557">
                  <c:v>3.3756562169057149</c:v>
                </c:pt>
                <c:pt idx="558">
                  <c:v>5.2711912647639858</c:v>
                </c:pt>
                <c:pt idx="559">
                  <c:v>14.63125620077415</c:v>
                </c:pt>
                <c:pt idx="560">
                  <c:v>12.866744399926731</c:v>
                </c:pt>
                <c:pt idx="561">
                  <c:v>4.7618638621428913</c:v>
                </c:pt>
                <c:pt idx="562">
                  <c:v>6.1671828071058687</c:v>
                </c:pt>
                <c:pt idx="563">
                  <c:v>2.7382549865509862</c:v>
                </c:pt>
                <c:pt idx="564">
                  <c:v>8.6571654941446248</c:v>
                </c:pt>
                <c:pt idx="565">
                  <c:v>9.0506969484333464</c:v>
                </c:pt>
                <c:pt idx="566">
                  <c:v>7.9175078445037332</c:v>
                </c:pt>
                <c:pt idx="567">
                  <c:v>10.718469329797905</c:v>
                </c:pt>
                <c:pt idx="568">
                  <c:v>13.532572360174122</c:v>
                </c:pt>
                <c:pt idx="569">
                  <c:v>7.3762790230097464</c:v>
                </c:pt>
                <c:pt idx="570">
                  <c:v>7.3047983441930571</c:v>
                </c:pt>
                <c:pt idx="571">
                  <c:v>9.0489250127599856</c:v>
                </c:pt>
                <c:pt idx="572">
                  <c:v>6.0687617868885475</c:v>
                </c:pt>
                <c:pt idx="573">
                  <c:v>7.1469887057724524</c:v>
                </c:pt>
                <c:pt idx="574">
                  <c:v>9.2903120927742471</c:v>
                </c:pt>
                <c:pt idx="575">
                  <c:v>4.2692399796895986</c:v>
                </c:pt>
                <c:pt idx="576">
                  <c:v>15.596418372377091</c:v>
                </c:pt>
                <c:pt idx="577">
                  <c:v>9.7923503173985882</c:v>
                </c:pt>
                <c:pt idx="578">
                  <c:v>8.5826599530715626</c:v>
                </c:pt>
                <c:pt idx="579">
                  <c:v>4.0186733664068548</c:v>
                </c:pt>
                <c:pt idx="580">
                  <c:v>12.532086592162477</c:v>
                </c:pt>
                <c:pt idx="581">
                  <c:v>16.031667315208988</c:v>
                </c:pt>
                <c:pt idx="582">
                  <c:v>3.8448105853445544</c:v>
                </c:pt>
                <c:pt idx="583">
                  <c:v>1.7614486775400517</c:v>
                </c:pt>
                <c:pt idx="584">
                  <c:v>6.4071245713147</c:v>
                </c:pt>
                <c:pt idx="585">
                  <c:v>15.09185702289553</c:v>
                </c:pt>
                <c:pt idx="586">
                  <c:v>2.3648239332014995</c:v>
                </c:pt>
                <c:pt idx="587">
                  <c:v>22.386661518658666</c:v>
                </c:pt>
                <c:pt idx="588">
                  <c:v>4.090362460875979</c:v>
                </c:pt>
                <c:pt idx="589">
                  <c:v>11.474816110294849</c:v>
                </c:pt>
                <c:pt idx="590">
                  <c:v>23.052018820466149</c:v>
                </c:pt>
                <c:pt idx="591">
                  <c:v>10.718279725970751</c:v>
                </c:pt>
                <c:pt idx="592">
                  <c:v>4.9494336348173915</c:v>
                </c:pt>
                <c:pt idx="593">
                  <c:v>7.7831827005095215</c:v>
                </c:pt>
                <c:pt idx="594">
                  <c:v>16.755035098485344</c:v>
                </c:pt>
                <c:pt idx="595">
                  <c:v>4.7878096578341438</c:v>
                </c:pt>
                <c:pt idx="596">
                  <c:v>13.109793024295119</c:v>
                </c:pt>
                <c:pt idx="597">
                  <c:v>15.072643823060762</c:v>
                </c:pt>
                <c:pt idx="598">
                  <c:v>18.801529140394035</c:v>
                </c:pt>
                <c:pt idx="599">
                  <c:v>13.038533637822685</c:v>
                </c:pt>
                <c:pt idx="600">
                  <c:v>5.0979250578794026</c:v>
                </c:pt>
                <c:pt idx="601">
                  <c:v>18.286641563224837</c:v>
                </c:pt>
                <c:pt idx="602">
                  <c:v>7.4342630136146681</c:v>
                </c:pt>
                <c:pt idx="603">
                  <c:v>4.3723929198407658</c:v>
                </c:pt>
                <c:pt idx="604">
                  <c:v>6.5124622986946967</c:v>
                </c:pt>
                <c:pt idx="605">
                  <c:v>4.8385638335626426</c:v>
                </c:pt>
                <c:pt idx="606">
                  <c:v>8.1433534702446462</c:v>
                </c:pt>
                <c:pt idx="607">
                  <c:v>6.5821685045201566</c:v>
                </c:pt>
                <c:pt idx="608">
                  <c:v>12.78849291583278</c:v>
                </c:pt>
                <c:pt idx="609">
                  <c:v>7.3668675974566851</c:v>
                </c:pt>
                <c:pt idx="610">
                  <c:v>9.0307092834772984</c:v>
                </c:pt>
                <c:pt idx="611">
                  <c:v>16.301636240273609</c:v>
                </c:pt>
                <c:pt idx="612">
                  <c:v>9.8485413834892466</c:v>
                </c:pt>
                <c:pt idx="613">
                  <c:v>8.8652171061925511</c:v>
                </c:pt>
                <c:pt idx="614">
                  <c:v>5.8880726607130534</c:v>
                </c:pt>
                <c:pt idx="615">
                  <c:v>4.6246030760156538</c:v>
                </c:pt>
                <c:pt idx="616">
                  <c:v>6.7271840870711497</c:v>
                </c:pt>
                <c:pt idx="617">
                  <c:v>11.749149412183947</c:v>
                </c:pt>
                <c:pt idx="618">
                  <c:v>6.3713739451492044</c:v>
                </c:pt>
                <c:pt idx="619">
                  <c:v>6.2349256003537281</c:v>
                </c:pt>
                <c:pt idx="620">
                  <c:v>28.154517080699769</c:v>
                </c:pt>
                <c:pt idx="621">
                  <c:v>5.2251701510011017</c:v>
                </c:pt>
                <c:pt idx="622">
                  <c:v>10.13146170211188</c:v>
                </c:pt>
                <c:pt idx="623">
                  <c:v>9.4888212801637959</c:v>
                </c:pt>
                <c:pt idx="624">
                  <c:v>21.090015274560709</c:v>
                </c:pt>
                <c:pt idx="625">
                  <c:v>2.9207156599409023</c:v>
                </c:pt>
                <c:pt idx="626">
                  <c:v>3.1015140047865222</c:v>
                </c:pt>
                <c:pt idx="627">
                  <c:v>20.988504072998275</c:v>
                </c:pt>
                <c:pt idx="628">
                  <c:v>12.837181901747044</c:v>
                </c:pt>
                <c:pt idx="629">
                  <c:v>12.58964752481781</c:v>
                </c:pt>
                <c:pt idx="630">
                  <c:v>3.9147805394236683</c:v>
                </c:pt>
                <c:pt idx="631">
                  <c:v>12.248688862296468</c:v>
                </c:pt>
                <c:pt idx="632">
                  <c:v>7.0155809466378312</c:v>
                </c:pt>
                <c:pt idx="633">
                  <c:v>4.8689362708185886</c:v>
                </c:pt>
                <c:pt idx="634">
                  <c:v>5.6111215259593834</c:v>
                </c:pt>
                <c:pt idx="635">
                  <c:v>10.611868878598601</c:v>
                </c:pt>
                <c:pt idx="636">
                  <c:v>4.0074493883999569</c:v>
                </c:pt>
                <c:pt idx="637">
                  <c:v>9.5024827098355686</c:v>
                </c:pt>
                <c:pt idx="638">
                  <c:v>3.8844754141204483</c:v>
                </c:pt>
                <c:pt idx="639">
                  <c:v>12.550485995830323</c:v>
                </c:pt>
                <c:pt idx="640">
                  <c:v>8.8067862956637022</c:v>
                </c:pt>
                <c:pt idx="641">
                  <c:v>3.8034590518328311</c:v>
                </c:pt>
                <c:pt idx="642">
                  <c:v>10.852534385556435</c:v>
                </c:pt>
                <c:pt idx="643">
                  <c:v>8.6609367940005288</c:v>
                </c:pt>
                <c:pt idx="644">
                  <c:v>6.5404698369315915</c:v>
                </c:pt>
                <c:pt idx="645">
                  <c:v>6.8331126833616374</c:v>
                </c:pt>
                <c:pt idx="646">
                  <c:v>7.7563906526657984</c:v>
                </c:pt>
                <c:pt idx="647">
                  <c:v>15.591183209923303</c:v>
                </c:pt>
                <c:pt idx="648">
                  <c:v>5.749771146227836</c:v>
                </c:pt>
                <c:pt idx="649">
                  <c:v>23.65262061019655</c:v>
                </c:pt>
                <c:pt idx="650">
                  <c:v>6.0586127472258751</c:v>
                </c:pt>
                <c:pt idx="651">
                  <c:v>5.5611909065058018</c:v>
                </c:pt>
                <c:pt idx="652">
                  <c:v>7.1405163264380471</c:v>
                </c:pt>
                <c:pt idx="653">
                  <c:v>9.2689783593455903</c:v>
                </c:pt>
                <c:pt idx="654">
                  <c:v>12.003339882911904</c:v>
                </c:pt>
                <c:pt idx="655">
                  <c:v>3.280297647710992</c:v>
                </c:pt>
                <c:pt idx="656">
                  <c:v>5.6315498076482191</c:v>
                </c:pt>
                <c:pt idx="657">
                  <c:v>15.472877175171821</c:v>
                </c:pt>
                <c:pt idx="658">
                  <c:v>4.5516504910523494</c:v>
                </c:pt>
                <c:pt idx="659">
                  <c:v>5.3214562892893484</c:v>
                </c:pt>
                <c:pt idx="660">
                  <c:v>11.537505247663621</c:v>
                </c:pt>
                <c:pt idx="661">
                  <c:v>6.876152631614632</c:v>
                </c:pt>
                <c:pt idx="662">
                  <c:v>19.026649871925407</c:v>
                </c:pt>
                <c:pt idx="663">
                  <c:v>9.7058966836608143</c:v>
                </c:pt>
                <c:pt idx="664">
                  <c:v>8.5786451248129403</c:v>
                </c:pt>
                <c:pt idx="665">
                  <c:v>4.6159215301944254</c:v>
                </c:pt>
                <c:pt idx="666">
                  <c:v>9.5314128282124901</c:v>
                </c:pt>
                <c:pt idx="667">
                  <c:v>8.3380449757330926</c:v>
                </c:pt>
                <c:pt idx="668">
                  <c:v>6.4943314622273611</c:v>
                </c:pt>
                <c:pt idx="669">
                  <c:v>6.2480755773507468</c:v>
                </c:pt>
                <c:pt idx="670">
                  <c:v>4.1942989002125719</c:v>
                </c:pt>
                <c:pt idx="671">
                  <c:v>14.674087065342407</c:v>
                </c:pt>
                <c:pt idx="672">
                  <c:v>4.8125199653004369</c:v>
                </c:pt>
                <c:pt idx="673">
                  <c:v>8.3374070800018778</c:v>
                </c:pt>
                <c:pt idx="674">
                  <c:v>2.9334643373729676</c:v>
                </c:pt>
                <c:pt idx="675">
                  <c:v>8.0562964428662429</c:v>
                </c:pt>
                <c:pt idx="676">
                  <c:v>4.5559750621518145</c:v>
                </c:pt>
                <c:pt idx="677">
                  <c:v>9.9967446377268523</c:v>
                </c:pt>
                <c:pt idx="678">
                  <c:v>3.9246001935768255</c:v>
                </c:pt>
                <c:pt idx="679">
                  <c:v>5.9718229041114901</c:v>
                </c:pt>
                <c:pt idx="680">
                  <c:v>2.3881865827377777</c:v>
                </c:pt>
                <c:pt idx="681">
                  <c:v>17.092280490557229</c:v>
                </c:pt>
                <c:pt idx="682">
                  <c:v>9.6409005755728074</c:v>
                </c:pt>
                <c:pt idx="683">
                  <c:v>12.554174361004602</c:v>
                </c:pt>
                <c:pt idx="684">
                  <c:v>16.682957615100037</c:v>
                </c:pt>
                <c:pt idx="685">
                  <c:v>4.8531810806697795</c:v>
                </c:pt>
                <c:pt idx="686">
                  <c:v>5.106262442509947</c:v>
                </c:pt>
                <c:pt idx="687">
                  <c:v>5.4403653086802333</c:v>
                </c:pt>
                <c:pt idx="688">
                  <c:v>3.925375543195166</c:v>
                </c:pt>
                <c:pt idx="689">
                  <c:v>8.6341813944879213</c:v>
                </c:pt>
                <c:pt idx="690">
                  <c:v>8.6737336016923159</c:v>
                </c:pt>
                <c:pt idx="691">
                  <c:v>3.9257605421942361</c:v>
                </c:pt>
                <c:pt idx="692">
                  <c:v>13.395646929890461</c:v>
                </c:pt>
                <c:pt idx="693">
                  <c:v>6.3429734258686414</c:v>
                </c:pt>
                <c:pt idx="694">
                  <c:v>3.3585100100861829</c:v>
                </c:pt>
                <c:pt idx="695">
                  <c:v>12.912970043785498</c:v>
                </c:pt>
                <c:pt idx="696">
                  <c:v>19.148654236221162</c:v>
                </c:pt>
                <c:pt idx="697">
                  <c:v>14.332861142186946</c:v>
                </c:pt>
                <c:pt idx="698">
                  <c:v>13.496712948496619</c:v>
                </c:pt>
                <c:pt idx="699">
                  <c:v>10.020190310949637</c:v>
                </c:pt>
                <c:pt idx="700">
                  <c:v>14.120350214061707</c:v>
                </c:pt>
                <c:pt idx="701">
                  <c:v>3.5380904245271942</c:v>
                </c:pt>
                <c:pt idx="702">
                  <c:v>5.886189673345104</c:v>
                </c:pt>
                <c:pt idx="703">
                  <c:v>3.4887715982323755</c:v>
                </c:pt>
                <c:pt idx="704">
                  <c:v>5.8593915936150092</c:v>
                </c:pt>
                <c:pt idx="705">
                  <c:v>7.0541411996595178</c:v>
                </c:pt>
                <c:pt idx="706">
                  <c:v>4.5431597233996079</c:v>
                </c:pt>
                <c:pt idx="707">
                  <c:v>8.7089861445894527</c:v>
                </c:pt>
                <c:pt idx="708">
                  <c:v>8.3583080320793925</c:v>
                </c:pt>
                <c:pt idx="709">
                  <c:v>15.530776409020236</c:v>
                </c:pt>
                <c:pt idx="710">
                  <c:v>10.43352015139725</c:v>
                </c:pt>
                <c:pt idx="711">
                  <c:v>5.5295819671909925</c:v>
                </c:pt>
                <c:pt idx="712">
                  <c:v>4.0101425857143829</c:v>
                </c:pt>
                <c:pt idx="713">
                  <c:v>16.707601394516999</c:v>
                </c:pt>
                <c:pt idx="714">
                  <c:v>6.2800267323236776</c:v>
                </c:pt>
                <c:pt idx="715">
                  <c:v>7.843116787769417</c:v>
                </c:pt>
                <c:pt idx="716">
                  <c:v>17.38759750031069</c:v>
                </c:pt>
                <c:pt idx="717">
                  <c:v>11.732004003383848</c:v>
                </c:pt>
                <c:pt idx="718">
                  <c:v>7.8835646884273087</c:v>
                </c:pt>
                <c:pt idx="719">
                  <c:v>6.5307630659812217</c:v>
                </c:pt>
                <c:pt idx="720">
                  <c:v>8.7826887034459187</c:v>
                </c:pt>
                <c:pt idx="721">
                  <c:v>7.6268821347714457</c:v>
                </c:pt>
                <c:pt idx="722">
                  <c:v>3.5470025715014821</c:v>
                </c:pt>
                <c:pt idx="723">
                  <c:v>14.280104488716608</c:v>
                </c:pt>
                <c:pt idx="724">
                  <c:v>5.212887684684306</c:v>
                </c:pt>
                <c:pt idx="725">
                  <c:v>6.0997710504206797</c:v>
                </c:pt>
                <c:pt idx="726">
                  <c:v>4.6159757526604865</c:v>
                </c:pt>
                <c:pt idx="727">
                  <c:v>4.010686204395089</c:v>
                </c:pt>
                <c:pt idx="728">
                  <c:v>17.838687206525734</c:v>
                </c:pt>
                <c:pt idx="729">
                  <c:v>7.7510562000353289</c:v>
                </c:pt>
                <c:pt idx="730">
                  <c:v>20.011053899670152</c:v>
                </c:pt>
                <c:pt idx="731">
                  <c:v>8.7258637408239714</c:v>
                </c:pt>
                <c:pt idx="732">
                  <c:v>8.3561880940356055</c:v>
                </c:pt>
                <c:pt idx="733">
                  <c:v>11.733311417485641</c:v>
                </c:pt>
                <c:pt idx="734">
                  <c:v>3.1731718647999441</c:v>
                </c:pt>
                <c:pt idx="735">
                  <c:v>8.8516805477495435</c:v>
                </c:pt>
                <c:pt idx="736">
                  <c:v>6.0701611807410627</c:v>
                </c:pt>
                <c:pt idx="737">
                  <c:v>7.5156829405171566</c:v>
                </c:pt>
                <c:pt idx="738">
                  <c:v>13.697436434550806</c:v>
                </c:pt>
                <c:pt idx="739">
                  <c:v>5.2851070524847872</c:v>
                </c:pt>
                <c:pt idx="740">
                  <c:v>4.1233818054276954</c:v>
                </c:pt>
                <c:pt idx="741">
                  <c:v>11.776093226289682</c:v>
                </c:pt>
                <c:pt idx="742">
                  <c:v>11.671076876610861</c:v>
                </c:pt>
                <c:pt idx="743">
                  <c:v>5.8485020263096663</c:v>
                </c:pt>
                <c:pt idx="744">
                  <c:v>8.572708658199204</c:v>
                </c:pt>
                <c:pt idx="745">
                  <c:v>15.435951598506357</c:v>
                </c:pt>
                <c:pt idx="746">
                  <c:v>13.937943587944192</c:v>
                </c:pt>
                <c:pt idx="747">
                  <c:v>9.6068715842189114</c:v>
                </c:pt>
                <c:pt idx="748">
                  <c:v>6.2333450667077122</c:v>
                </c:pt>
                <c:pt idx="749">
                  <c:v>4.7214090399591448</c:v>
                </c:pt>
                <c:pt idx="750">
                  <c:v>18.685429451494805</c:v>
                </c:pt>
                <c:pt idx="751">
                  <c:v>10.745496872833357</c:v>
                </c:pt>
                <c:pt idx="752">
                  <c:v>11.106948581202607</c:v>
                </c:pt>
                <c:pt idx="753">
                  <c:v>7.0785744636631174</c:v>
                </c:pt>
                <c:pt idx="754">
                  <c:v>3.1514719653556451</c:v>
                </c:pt>
                <c:pt idx="755">
                  <c:v>14.774160761590256</c:v>
                </c:pt>
                <c:pt idx="756">
                  <c:v>8.2009044015872625</c:v>
                </c:pt>
                <c:pt idx="757">
                  <c:v>12.022402351982484</c:v>
                </c:pt>
                <c:pt idx="758">
                  <c:v>9.060056541723144</c:v>
                </c:pt>
                <c:pt idx="759">
                  <c:v>4.1755341484003559</c:v>
                </c:pt>
                <c:pt idx="760">
                  <c:v>8.7501361136287112</c:v>
                </c:pt>
                <c:pt idx="761">
                  <c:v>5.1434473571380286</c:v>
                </c:pt>
                <c:pt idx="762">
                  <c:v>14.220374367960307</c:v>
                </c:pt>
                <c:pt idx="763">
                  <c:v>13.710430538544614</c:v>
                </c:pt>
                <c:pt idx="764">
                  <c:v>9.1837025334747047</c:v>
                </c:pt>
                <c:pt idx="765">
                  <c:v>7.8556618631821387</c:v>
                </c:pt>
                <c:pt idx="766">
                  <c:v>3.6531445276406274</c:v>
                </c:pt>
                <c:pt idx="767">
                  <c:v>3.3952570673018871</c:v>
                </c:pt>
                <c:pt idx="768">
                  <c:v>16.53991654341505</c:v>
                </c:pt>
                <c:pt idx="769">
                  <c:v>13.826808361057477</c:v>
                </c:pt>
                <c:pt idx="770">
                  <c:v>15.053383435412513</c:v>
                </c:pt>
                <c:pt idx="771">
                  <c:v>27.611942949091699</c:v>
                </c:pt>
                <c:pt idx="772">
                  <c:v>4.1575918965323853</c:v>
                </c:pt>
                <c:pt idx="773">
                  <c:v>6.1809763481590974</c:v>
                </c:pt>
                <c:pt idx="774">
                  <c:v>8.8214233477609589</c:v>
                </c:pt>
                <c:pt idx="775">
                  <c:v>3.6692722912363371</c:v>
                </c:pt>
                <c:pt idx="776">
                  <c:v>8.3245528479988078</c:v>
                </c:pt>
                <c:pt idx="777">
                  <c:v>8.3026152625094394</c:v>
                </c:pt>
                <c:pt idx="778">
                  <c:v>6.5635639237323797</c:v>
                </c:pt>
                <c:pt idx="779">
                  <c:v>3.2778287309317746</c:v>
                </c:pt>
                <c:pt idx="780">
                  <c:v>5.7633294475799275</c:v>
                </c:pt>
                <c:pt idx="781">
                  <c:v>5.5688732216465739</c:v>
                </c:pt>
                <c:pt idx="782">
                  <c:v>3.5206132449064711</c:v>
                </c:pt>
                <c:pt idx="783">
                  <c:v>8.0042738646688409</c:v>
                </c:pt>
                <c:pt idx="784">
                  <c:v>4.6369605633032123</c:v>
                </c:pt>
                <c:pt idx="785">
                  <c:v>4.9906361937883554</c:v>
                </c:pt>
                <c:pt idx="786">
                  <c:v>7.0672248043345673</c:v>
                </c:pt>
                <c:pt idx="787">
                  <c:v>5.3661116574903911</c:v>
                </c:pt>
                <c:pt idx="788">
                  <c:v>5.3990781923530484</c:v>
                </c:pt>
                <c:pt idx="789">
                  <c:v>4.2494795541112822</c:v>
                </c:pt>
                <c:pt idx="790">
                  <c:v>4.6362766832739055</c:v>
                </c:pt>
                <c:pt idx="791">
                  <c:v>3.213895419025957</c:v>
                </c:pt>
                <c:pt idx="792">
                  <c:v>7.6049673300560192</c:v>
                </c:pt>
                <c:pt idx="793">
                  <c:v>8.1037317938521571</c:v>
                </c:pt>
                <c:pt idx="794">
                  <c:v>2.3798376462222519</c:v>
                </c:pt>
                <c:pt idx="795">
                  <c:v>6.2140395239324793</c:v>
                </c:pt>
                <c:pt idx="796">
                  <c:v>4.6405438055969874</c:v>
                </c:pt>
                <c:pt idx="797">
                  <c:v>9.9954849747696706</c:v>
                </c:pt>
                <c:pt idx="798">
                  <c:v>7.2056902719933751</c:v>
                </c:pt>
                <c:pt idx="799">
                  <c:v>7.3923357353263155</c:v>
                </c:pt>
                <c:pt idx="800">
                  <c:v>9.0223666008761931</c:v>
                </c:pt>
                <c:pt idx="801">
                  <c:v>7.4717997114837882</c:v>
                </c:pt>
                <c:pt idx="802">
                  <c:v>6.0416993390591669</c:v>
                </c:pt>
                <c:pt idx="803">
                  <c:v>5.2619421635815904</c:v>
                </c:pt>
                <c:pt idx="804">
                  <c:v>4.69473311488367</c:v>
                </c:pt>
                <c:pt idx="805">
                  <c:v>7.4542041242036294</c:v>
                </c:pt>
                <c:pt idx="806">
                  <c:v>6.1367471591931757</c:v>
                </c:pt>
                <c:pt idx="807">
                  <c:v>15.14334427427826</c:v>
                </c:pt>
                <c:pt idx="808">
                  <c:v>6.2874940950344627</c:v>
                </c:pt>
                <c:pt idx="809">
                  <c:v>15.143298902056582</c:v>
                </c:pt>
                <c:pt idx="810">
                  <c:v>7.1289955823554871</c:v>
                </c:pt>
                <c:pt idx="811">
                  <c:v>13.127204767863823</c:v>
                </c:pt>
                <c:pt idx="812">
                  <c:v>15.244746817628705</c:v>
                </c:pt>
                <c:pt idx="813">
                  <c:v>5.8614335924235652</c:v>
                </c:pt>
                <c:pt idx="814">
                  <c:v>12.930048462456202</c:v>
                </c:pt>
                <c:pt idx="815">
                  <c:v>7.7366931372596186</c:v>
                </c:pt>
                <c:pt idx="816">
                  <c:v>6.7091419650720674</c:v>
                </c:pt>
                <c:pt idx="817">
                  <c:v>9.8804146305893621</c:v>
                </c:pt>
                <c:pt idx="818">
                  <c:v>4.3084867994928384</c:v>
                </c:pt>
                <c:pt idx="819">
                  <c:v>8.034014476083243</c:v>
                </c:pt>
                <c:pt idx="820">
                  <c:v>13.191128261113844</c:v>
                </c:pt>
                <c:pt idx="821">
                  <c:v>6.6501299076319809</c:v>
                </c:pt>
                <c:pt idx="822">
                  <c:v>7.8952624716070225</c:v>
                </c:pt>
                <c:pt idx="823">
                  <c:v>40.194581314599716</c:v>
                </c:pt>
                <c:pt idx="824">
                  <c:v>9.3589618494069224</c:v>
                </c:pt>
                <c:pt idx="825">
                  <c:v>4.7941178002658393</c:v>
                </c:pt>
                <c:pt idx="826">
                  <c:v>4.5546465249083239</c:v>
                </c:pt>
                <c:pt idx="827">
                  <c:v>3.4078681251569658</c:v>
                </c:pt>
                <c:pt idx="828">
                  <c:v>9.7493177200979151</c:v>
                </c:pt>
                <c:pt idx="829">
                  <c:v>10.797361107848007</c:v>
                </c:pt>
                <c:pt idx="830">
                  <c:v>9.6178514357931046</c:v>
                </c:pt>
                <c:pt idx="831">
                  <c:v>5.1818709222784669</c:v>
                </c:pt>
                <c:pt idx="832">
                  <c:v>6.6281233349195725</c:v>
                </c:pt>
                <c:pt idx="833">
                  <c:v>10.091523188222393</c:v>
                </c:pt>
                <c:pt idx="834">
                  <c:v>17.154657000001571</c:v>
                </c:pt>
                <c:pt idx="835">
                  <c:v>8.9113354462896677</c:v>
                </c:pt>
                <c:pt idx="836">
                  <c:v>4.4559254305626688</c:v>
                </c:pt>
                <c:pt idx="837">
                  <c:v>8.1752728488930462</c:v>
                </c:pt>
                <c:pt idx="838">
                  <c:v>12.953965451726882</c:v>
                </c:pt>
                <c:pt idx="839">
                  <c:v>26.736680860975149</c:v>
                </c:pt>
                <c:pt idx="840">
                  <c:v>6.9163576476153263</c:v>
                </c:pt>
                <c:pt idx="841">
                  <c:v>16.850589667489896</c:v>
                </c:pt>
                <c:pt idx="842">
                  <c:v>8.9780699468860483</c:v>
                </c:pt>
                <c:pt idx="843">
                  <c:v>3.3094610769855359</c:v>
                </c:pt>
                <c:pt idx="844">
                  <c:v>15.13512875038808</c:v>
                </c:pt>
                <c:pt idx="845">
                  <c:v>18.568804587750577</c:v>
                </c:pt>
                <c:pt idx="846">
                  <c:v>3.3866598827547127</c:v>
                </c:pt>
                <c:pt idx="847">
                  <c:v>15.941159708723475</c:v>
                </c:pt>
                <c:pt idx="848">
                  <c:v>5.1378462812020222</c:v>
                </c:pt>
                <c:pt idx="849">
                  <c:v>9.577357947684332</c:v>
                </c:pt>
                <c:pt idx="850">
                  <c:v>13.974716449236013</c:v>
                </c:pt>
                <c:pt idx="851">
                  <c:v>17.813685021498394</c:v>
                </c:pt>
                <c:pt idx="852">
                  <c:v>7.3709780622323011</c:v>
                </c:pt>
                <c:pt idx="853">
                  <c:v>7.3842230886235489</c:v>
                </c:pt>
                <c:pt idx="854">
                  <c:v>15.976124191904681</c:v>
                </c:pt>
                <c:pt idx="855">
                  <c:v>19.179165264818298</c:v>
                </c:pt>
                <c:pt idx="856">
                  <c:v>18.287462404282085</c:v>
                </c:pt>
                <c:pt idx="857">
                  <c:v>6.5082584991000267</c:v>
                </c:pt>
                <c:pt idx="858">
                  <c:v>13.780571246007739</c:v>
                </c:pt>
                <c:pt idx="859">
                  <c:v>7.5838961651414216</c:v>
                </c:pt>
                <c:pt idx="860">
                  <c:v>4.9859336359050399</c:v>
                </c:pt>
                <c:pt idx="861">
                  <c:v>6.873734053501229</c:v>
                </c:pt>
                <c:pt idx="862">
                  <c:v>3.8922423641976915</c:v>
                </c:pt>
                <c:pt idx="863">
                  <c:v>5.685319598900489</c:v>
                </c:pt>
                <c:pt idx="864">
                  <c:v>14.959022651156946</c:v>
                </c:pt>
                <c:pt idx="865">
                  <c:v>13.85052842389147</c:v>
                </c:pt>
                <c:pt idx="866">
                  <c:v>13.263113639262055</c:v>
                </c:pt>
                <c:pt idx="867">
                  <c:v>8.3287245960950518</c:v>
                </c:pt>
                <c:pt idx="868">
                  <c:v>8.1170364469611158</c:v>
                </c:pt>
                <c:pt idx="869">
                  <c:v>2.6824421254400486</c:v>
                </c:pt>
                <c:pt idx="870">
                  <c:v>6.149608416235548</c:v>
                </c:pt>
                <c:pt idx="871">
                  <c:v>2.6344922019799339</c:v>
                </c:pt>
                <c:pt idx="872">
                  <c:v>12.223338811330843</c:v>
                </c:pt>
                <c:pt idx="873">
                  <c:v>17.589782984747291</c:v>
                </c:pt>
                <c:pt idx="874">
                  <c:v>4.1264821366056212</c:v>
                </c:pt>
                <c:pt idx="875">
                  <c:v>11.6013735947583</c:v>
                </c:pt>
                <c:pt idx="876">
                  <c:v>9.2093900132289814</c:v>
                </c:pt>
                <c:pt idx="877">
                  <c:v>13.408988512003823</c:v>
                </c:pt>
                <c:pt idx="878">
                  <c:v>29.63795448491204</c:v>
                </c:pt>
                <c:pt idx="879">
                  <c:v>9.3852006542989326</c:v>
                </c:pt>
                <c:pt idx="880">
                  <c:v>17.583720840159327</c:v>
                </c:pt>
                <c:pt idx="881">
                  <c:v>5.7958705466058671</c:v>
                </c:pt>
                <c:pt idx="882">
                  <c:v>8.774600043883682</c:v>
                </c:pt>
                <c:pt idx="883">
                  <c:v>8.1791791337839346</c:v>
                </c:pt>
                <c:pt idx="884">
                  <c:v>11.472590005682015</c:v>
                </c:pt>
                <c:pt idx="885">
                  <c:v>8.3231595950426982</c:v>
                </c:pt>
                <c:pt idx="886">
                  <c:v>7.4077840828285035</c:v>
                </c:pt>
                <c:pt idx="887">
                  <c:v>4.6166250396284312</c:v>
                </c:pt>
                <c:pt idx="888">
                  <c:v>4.5070666533619832</c:v>
                </c:pt>
                <c:pt idx="889">
                  <c:v>5.5735462303492849</c:v>
                </c:pt>
                <c:pt idx="890">
                  <c:v>2.9655851443204062</c:v>
                </c:pt>
                <c:pt idx="891">
                  <c:v>4.6643640010879173</c:v>
                </c:pt>
                <c:pt idx="892">
                  <c:v>6.2895346755796133</c:v>
                </c:pt>
                <c:pt idx="893">
                  <c:v>10.255183746377215</c:v>
                </c:pt>
                <c:pt idx="894">
                  <c:v>3.273950036028165</c:v>
                </c:pt>
                <c:pt idx="895">
                  <c:v>4.7885599438306876</c:v>
                </c:pt>
                <c:pt idx="896">
                  <c:v>6.4064542312098451</c:v>
                </c:pt>
                <c:pt idx="897">
                  <c:v>4.258355874160344</c:v>
                </c:pt>
                <c:pt idx="898">
                  <c:v>9.3459485840156376</c:v>
                </c:pt>
                <c:pt idx="899">
                  <c:v>9.5107197260315974</c:v>
                </c:pt>
                <c:pt idx="900">
                  <c:v>10.740007779288694</c:v>
                </c:pt>
                <c:pt idx="901">
                  <c:v>3.0635623880050629</c:v>
                </c:pt>
                <c:pt idx="902">
                  <c:v>19.768610583595212</c:v>
                </c:pt>
                <c:pt idx="903">
                  <c:v>5.5775660259482542</c:v>
                </c:pt>
                <c:pt idx="904">
                  <c:v>19.86236321347295</c:v>
                </c:pt>
                <c:pt idx="905">
                  <c:v>22.79331477831338</c:v>
                </c:pt>
                <c:pt idx="906">
                  <c:v>4.7276395393832926</c:v>
                </c:pt>
                <c:pt idx="907">
                  <c:v>3.6417550011469184</c:v>
                </c:pt>
                <c:pt idx="908">
                  <c:v>13.594335997285777</c:v>
                </c:pt>
                <c:pt idx="909">
                  <c:v>4.8901823922851486</c:v>
                </c:pt>
                <c:pt idx="910">
                  <c:v>6.6986939640802197</c:v>
                </c:pt>
                <c:pt idx="911">
                  <c:v>6.2355191725516077</c:v>
                </c:pt>
                <c:pt idx="912">
                  <c:v>8.1606373973206363</c:v>
                </c:pt>
                <c:pt idx="913">
                  <c:v>2.5349687121176201</c:v>
                </c:pt>
                <c:pt idx="914">
                  <c:v>3.2757351234810175</c:v>
                </c:pt>
                <c:pt idx="915">
                  <c:v>6.0250107617972555</c:v>
                </c:pt>
                <c:pt idx="916">
                  <c:v>15.772856847318636</c:v>
                </c:pt>
                <c:pt idx="917">
                  <c:v>8.3042013658353842</c:v>
                </c:pt>
                <c:pt idx="918">
                  <c:v>9.4045944308208966</c:v>
                </c:pt>
                <c:pt idx="919">
                  <c:v>2.7939565257439494</c:v>
                </c:pt>
                <c:pt idx="920">
                  <c:v>6.4814178552708954</c:v>
                </c:pt>
                <c:pt idx="921">
                  <c:v>18.160963075265315</c:v>
                </c:pt>
                <c:pt idx="922">
                  <c:v>8.7995930232564845</c:v>
                </c:pt>
                <c:pt idx="923">
                  <c:v>2.9101981081986779</c:v>
                </c:pt>
                <c:pt idx="924">
                  <c:v>5.3280652868743879</c:v>
                </c:pt>
                <c:pt idx="925">
                  <c:v>3.9763640487624685</c:v>
                </c:pt>
                <c:pt idx="926">
                  <c:v>15.823834967005867</c:v>
                </c:pt>
                <c:pt idx="927">
                  <c:v>10.75178218727174</c:v>
                </c:pt>
                <c:pt idx="928">
                  <c:v>4.5470555198208693</c:v>
                </c:pt>
                <c:pt idx="929">
                  <c:v>4.1072021355742523</c:v>
                </c:pt>
                <c:pt idx="930">
                  <c:v>4.575279567757101</c:v>
                </c:pt>
                <c:pt idx="931">
                  <c:v>7.2836307938835292</c:v>
                </c:pt>
                <c:pt idx="932">
                  <c:v>11.928314527466689</c:v>
                </c:pt>
                <c:pt idx="933">
                  <c:v>4.7137103753701455</c:v>
                </c:pt>
                <c:pt idx="934">
                  <c:v>10.220098456187674</c:v>
                </c:pt>
                <c:pt idx="935">
                  <c:v>4.8069177730403201</c:v>
                </c:pt>
                <c:pt idx="936">
                  <c:v>9.0500813816389396</c:v>
                </c:pt>
                <c:pt idx="937">
                  <c:v>9.2512884765082983</c:v>
                </c:pt>
                <c:pt idx="938">
                  <c:v>14.33553799012541</c:v>
                </c:pt>
                <c:pt idx="939">
                  <c:v>8.132871167091885</c:v>
                </c:pt>
                <c:pt idx="940">
                  <c:v>7.8015255682609288</c:v>
                </c:pt>
                <c:pt idx="941">
                  <c:v>4.0154225317887731</c:v>
                </c:pt>
                <c:pt idx="942">
                  <c:v>10.522500949098594</c:v>
                </c:pt>
                <c:pt idx="943">
                  <c:v>28.260624490351148</c:v>
                </c:pt>
                <c:pt idx="944">
                  <c:v>9.2164357411258546</c:v>
                </c:pt>
                <c:pt idx="945">
                  <c:v>14.935026569376873</c:v>
                </c:pt>
                <c:pt idx="946">
                  <c:v>8.888702734226813</c:v>
                </c:pt>
                <c:pt idx="947">
                  <c:v>6.917665740438963</c:v>
                </c:pt>
                <c:pt idx="948">
                  <c:v>3.3072612810661863</c:v>
                </c:pt>
                <c:pt idx="949">
                  <c:v>4.9937767303373946</c:v>
                </c:pt>
                <c:pt idx="950">
                  <c:v>8.0579611416717611</c:v>
                </c:pt>
                <c:pt idx="951">
                  <c:v>11.866624974854261</c:v>
                </c:pt>
                <c:pt idx="952">
                  <c:v>6.694010882171642</c:v>
                </c:pt>
                <c:pt idx="953">
                  <c:v>8.7681384734683121</c:v>
                </c:pt>
                <c:pt idx="954">
                  <c:v>5.3496460635919094</c:v>
                </c:pt>
                <c:pt idx="955">
                  <c:v>11.17230331896025</c:v>
                </c:pt>
                <c:pt idx="956">
                  <c:v>11.308116437324804</c:v>
                </c:pt>
                <c:pt idx="957">
                  <c:v>8.8566043920787685</c:v>
                </c:pt>
                <c:pt idx="958">
                  <c:v>11.666561300480547</c:v>
                </c:pt>
                <c:pt idx="959">
                  <c:v>9.2866155635461816</c:v>
                </c:pt>
                <c:pt idx="960">
                  <c:v>8.6269714700242623</c:v>
                </c:pt>
                <c:pt idx="961">
                  <c:v>4.8802690310346213</c:v>
                </c:pt>
                <c:pt idx="962">
                  <c:v>9.7230148298325823</c:v>
                </c:pt>
                <c:pt idx="963">
                  <c:v>14.240631954584229</c:v>
                </c:pt>
                <c:pt idx="964">
                  <c:v>15.149391694861794</c:v>
                </c:pt>
                <c:pt idx="965">
                  <c:v>6.4725088525146282</c:v>
                </c:pt>
                <c:pt idx="966">
                  <c:v>14.981105098946607</c:v>
                </c:pt>
                <c:pt idx="967">
                  <c:v>2.5893701159547158</c:v>
                </c:pt>
                <c:pt idx="968">
                  <c:v>20.389575712499685</c:v>
                </c:pt>
                <c:pt idx="969">
                  <c:v>15.474048370209019</c:v>
                </c:pt>
                <c:pt idx="970">
                  <c:v>10.559202583090791</c:v>
                </c:pt>
                <c:pt idx="971">
                  <c:v>3.2364283663951734</c:v>
                </c:pt>
                <c:pt idx="972">
                  <c:v>9.7727978321304221</c:v>
                </c:pt>
                <c:pt idx="973">
                  <c:v>6.5613203247587961</c:v>
                </c:pt>
                <c:pt idx="974">
                  <c:v>4.212682490783096</c:v>
                </c:pt>
                <c:pt idx="975">
                  <c:v>6.1954317983528799</c:v>
                </c:pt>
                <c:pt idx="976">
                  <c:v>8.3248493866112963</c:v>
                </c:pt>
                <c:pt idx="977">
                  <c:v>11.57987596683331</c:v>
                </c:pt>
                <c:pt idx="978">
                  <c:v>9.8711646372169888</c:v>
                </c:pt>
                <c:pt idx="979">
                  <c:v>5.2609810527871836</c:v>
                </c:pt>
                <c:pt idx="980">
                  <c:v>12.064616629366576</c:v>
                </c:pt>
                <c:pt idx="981">
                  <c:v>7.8546094205567387</c:v>
                </c:pt>
                <c:pt idx="982">
                  <c:v>13.460735426779802</c:v>
                </c:pt>
                <c:pt idx="983">
                  <c:v>10.265032754644364</c:v>
                </c:pt>
                <c:pt idx="984">
                  <c:v>6.1170733296212356</c:v>
                </c:pt>
                <c:pt idx="985">
                  <c:v>2.1087595316514345</c:v>
                </c:pt>
                <c:pt idx="986">
                  <c:v>4.1866262226268525</c:v>
                </c:pt>
                <c:pt idx="987">
                  <c:v>4.8678621396138757</c:v>
                </c:pt>
                <c:pt idx="988">
                  <c:v>8.5040417942033883</c:v>
                </c:pt>
                <c:pt idx="989">
                  <c:v>12.48111232477355</c:v>
                </c:pt>
                <c:pt idx="990">
                  <c:v>8.1780359508659259</c:v>
                </c:pt>
                <c:pt idx="991">
                  <c:v>1.7278329171249058</c:v>
                </c:pt>
                <c:pt idx="992">
                  <c:v>3.5276563758468349</c:v>
                </c:pt>
                <c:pt idx="993">
                  <c:v>8.7971717689114151</c:v>
                </c:pt>
                <c:pt idx="994">
                  <c:v>5.8075971544968246</c:v>
                </c:pt>
                <c:pt idx="995">
                  <c:v>4.7424960926485831</c:v>
                </c:pt>
                <c:pt idx="996">
                  <c:v>11.689742419457756</c:v>
                </c:pt>
                <c:pt idx="997">
                  <c:v>5.3471379647738893</c:v>
                </c:pt>
                <c:pt idx="998">
                  <c:v>22.69371539401282</c:v>
                </c:pt>
                <c:pt idx="999">
                  <c:v>3.0751504623731254</c:v>
                </c:pt>
              </c:numCache>
            </c:numRef>
          </c:xVal>
          <c:yVal>
            <c:numRef>
              <c:f>Regression!$H$27:$H$1026</c:f>
              <c:numCache>
                <c:formatCode>General</c:formatCode>
                <c:ptCount val="1000"/>
                <c:pt idx="0">
                  <c:v>0.67354989750909522</c:v>
                </c:pt>
                <c:pt idx="1">
                  <c:v>0.39361815745381667</c:v>
                </c:pt>
                <c:pt idx="2">
                  <c:v>0.30025109322779786</c:v>
                </c:pt>
                <c:pt idx="3">
                  <c:v>0.24983284757337576</c:v>
                </c:pt>
                <c:pt idx="4">
                  <c:v>0.32044275718828064</c:v>
                </c:pt>
                <c:pt idx="5">
                  <c:v>0.37452769372434669</c:v>
                </c:pt>
                <c:pt idx="6">
                  <c:v>0.31148548996209335</c:v>
                </c:pt>
                <c:pt idx="7">
                  <c:v>0.81355410329062616</c:v>
                </c:pt>
                <c:pt idx="8">
                  <c:v>0.233786294846279</c:v>
                </c:pt>
                <c:pt idx="9">
                  <c:v>0.24049941403669961</c:v>
                </c:pt>
                <c:pt idx="10">
                  <c:v>0.3878376227555671</c:v>
                </c:pt>
                <c:pt idx="11">
                  <c:v>0.30920217576152631</c:v>
                </c:pt>
                <c:pt idx="12">
                  <c:v>0.46727687870700141</c:v>
                </c:pt>
                <c:pt idx="13">
                  <c:v>0.46296630766188196</c:v>
                </c:pt>
                <c:pt idx="14">
                  <c:v>0.24823636033907914</c:v>
                </c:pt>
                <c:pt idx="15">
                  <c:v>0.24762693180256634</c:v>
                </c:pt>
                <c:pt idx="16">
                  <c:v>0.31536441852555308</c:v>
                </c:pt>
                <c:pt idx="17">
                  <c:v>0.23557014028795176</c:v>
                </c:pt>
                <c:pt idx="18">
                  <c:v>0.2341743504855468</c:v>
                </c:pt>
                <c:pt idx="19">
                  <c:v>0.23504825357409975</c:v>
                </c:pt>
                <c:pt idx="20">
                  <c:v>0.48783521401912511</c:v>
                </c:pt>
                <c:pt idx="21">
                  <c:v>0.37692358226148848</c:v>
                </c:pt>
                <c:pt idx="22">
                  <c:v>0.32067133868203257</c:v>
                </c:pt>
                <c:pt idx="23">
                  <c:v>5.6296806107921409</c:v>
                </c:pt>
                <c:pt idx="24">
                  <c:v>0.43883455243774661</c:v>
                </c:pt>
                <c:pt idx="25">
                  <c:v>0.23076043954145975</c:v>
                </c:pt>
                <c:pt idx="26">
                  <c:v>0.23199560073925174</c:v>
                </c:pt>
                <c:pt idx="27">
                  <c:v>0.44848655633998913</c:v>
                </c:pt>
                <c:pt idx="28">
                  <c:v>0.2369168522382965</c:v>
                </c:pt>
                <c:pt idx="29">
                  <c:v>4.1662311170549602</c:v>
                </c:pt>
                <c:pt idx="30">
                  <c:v>0.23750580850539649</c:v>
                </c:pt>
                <c:pt idx="31">
                  <c:v>3.7787437797882202</c:v>
                </c:pt>
                <c:pt idx="32">
                  <c:v>0.23208435412696182</c:v>
                </c:pt>
                <c:pt idx="33">
                  <c:v>0.42181611543134911</c:v>
                </c:pt>
                <c:pt idx="34">
                  <c:v>0.25309759139059906</c:v>
                </c:pt>
                <c:pt idx="35">
                  <c:v>0.38687903968042292</c:v>
                </c:pt>
                <c:pt idx="36">
                  <c:v>0.25824840563238882</c:v>
                </c:pt>
                <c:pt idx="37">
                  <c:v>0.32819818928978051</c:v>
                </c:pt>
                <c:pt idx="38">
                  <c:v>0.23170891604546218</c:v>
                </c:pt>
                <c:pt idx="39">
                  <c:v>0.30813069371147928</c:v>
                </c:pt>
                <c:pt idx="40">
                  <c:v>0.4900259640527127</c:v>
                </c:pt>
                <c:pt idx="41">
                  <c:v>0.87797439652425169</c:v>
                </c:pt>
                <c:pt idx="42">
                  <c:v>0.53951755123960288</c:v>
                </c:pt>
                <c:pt idx="43">
                  <c:v>0.25545824503529613</c:v>
                </c:pt>
                <c:pt idx="44">
                  <c:v>0.46440174318730293</c:v>
                </c:pt>
                <c:pt idx="45">
                  <c:v>0.58233098110666592</c:v>
                </c:pt>
                <c:pt idx="46">
                  <c:v>0.29037150831857772</c:v>
                </c:pt>
                <c:pt idx="47">
                  <c:v>0.27047662536125405</c:v>
                </c:pt>
                <c:pt idx="48">
                  <c:v>0.54935894437125399</c:v>
                </c:pt>
                <c:pt idx="49">
                  <c:v>0.33417752821941016</c:v>
                </c:pt>
                <c:pt idx="50">
                  <c:v>0.69943582355037526</c:v>
                </c:pt>
                <c:pt idx="51">
                  <c:v>0.75932858813581428</c:v>
                </c:pt>
                <c:pt idx="52">
                  <c:v>0.33930826915030865</c:v>
                </c:pt>
                <c:pt idx="53">
                  <c:v>1.4224182151158455</c:v>
                </c:pt>
                <c:pt idx="54">
                  <c:v>1.01480258263306</c:v>
                </c:pt>
                <c:pt idx="55">
                  <c:v>0.33293671709464401</c:v>
                </c:pt>
                <c:pt idx="56">
                  <c:v>0.31006205329909176</c:v>
                </c:pt>
                <c:pt idx="57">
                  <c:v>0.37502189175536293</c:v>
                </c:pt>
                <c:pt idx="58">
                  <c:v>2.7039193539902922</c:v>
                </c:pt>
                <c:pt idx="59">
                  <c:v>1.3535502922062514</c:v>
                </c:pt>
                <c:pt idx="60">
                  <c:v>0.41306296855592883</c:v>
                </c:pt>
                <c:pt idx="61">
                  <c:v>0.34918029537300782</c:v>
                </c:pt>
                <c:pt idx="62">
                  <c:v>0.24537280729336031</c:v>
                </c:pt>
                <c:pt idx="63">
                  <c:v>0.32881476114817332</c:v>
                </c:pt>
                <c:pt idx="64">
                  <c:v>0.24016717475451321</c:v>
                </c:pt>
                <c:pt idx="65">
                  <c:v>0.32285865924273671</c:v>
                </c:pt>
                <c:pt idx="66">
                  <c:v>0.69590596231224255</c:v>
                </c:pt>
                <c:pt idx="67">
                  <c:v>0.91401003545162895</c:v>
                </c:pt>
                <c:pt idx="68">
                  <c:v>0.23253364552260614</c:v>
                </c:pt>
                <c:pt idx="69">
                  <c:v>0.34112211453771879</c:v>
                </c:pt>
                <c:pt idx="70">
                  <c:v>0.40803875514404719</c:v>
                </c:pt>
                <c:pt idx="71">
                  <c:v>3.3733622776816325</c:v>
                </c:pt>
                <c:pt idx="72">
                  <c:v>0.2309744478399951</c:v>
                </c:pt>
                <c:pt idx="73">
                  <c:v>0.34998485034528559</c:v>
                </c:pt>
                <c:pt idx="74">
                  <c:v>0.3900081682796932</c:v>
                </c:pt>
                <c:pt idx="75">
                  <c:v>0.27530323599775175</c:v>
                </c:pt>
                <c:pt idx="76">
                  <c:v>0.4141702829031787</c:v>
                </c:pt>
                <c:pt idx="77">
                  <c:v>0.41738571972455363</c:v>
                </c:pt>
                <c:pt idx="78">
                  <c:v>0.3320814289449141</c:v>
                </c:pt>
                <c:pt idx="79">
                  <c:v>0.90078614665692536</c:v>
                </c:pt>
                <c:pt idx="80">
                  <c:v>1.3967585504292819</c:v>
                </c:pt>
                <c:pt idx="81">
                  <c:v>0.28806538471436594</c:v>
                </c:pt>
                <c:pt idx="82">
                  <c:v>0.3056273833255172</c:v>
                </c:pt>
                <c:pt idx="83">
                  <c:v>0.48554357070730703</c:v>
                </c:pt>
                <c:pt idx="84">
                  <c:v>1.5267253785829142</c:v>
                </c:pt>
                <c:pt idx="85">
                  <c:v>0.24472873039396537</c:v>
                </c:pt>
                <c:pt idx="86">
                  <c:v>0.5289938881290106</c:v>
                </c:pt>
                <c:pt idx="87">
                  <c:v>0.30100552796257629</c:v>
                </c:pt>
                <c:pt idx="88">
                  <c:v>0.47970896651780559</c:v>
                </c:pt>
                <c:pt idx="89">
                  <c:v>1.8252724763789292</c:v>
                </c:pt>
                <c:pt idx="90">
                  <c:v>1.333938887057462</c:v>
                </c:pt>
                <c:pt idx="91">
                  <c:v>0.23789607247994971</c:v>
                </c:pt>
                <c:pt idx="92">
                  <c:v>0.35371093850523094</c:v>
                </c:pt>
                <c:pt idx="93">
                  <c:v>0.25636310607014989</c:v>
                </c:pt>
                <c:pt idx="94">
                  <c:v>1.5359541599665762</c:v>
                </c:pt>
                <c:pt idx="95">
                  <c:v>5.5067165808238334</c:v>
                </c:pt>
                <c:pt idx="96">
                  <c:v>0.2609613531838787</c:v>
                </c:pt>
                <c:pt idx="97">
                  <c:v>0.83614159297720736</c:v>
                </c:pt>
                <c:pt idx="98">
                  <c:v>0.50627218654595363</c:v>
                </c:pt>
                <c:pt idx="99">
                  <c:v>0.23094113201799504</c:v>
                </c:pt>
                <c:pt idx="100">
                  <c:v>1.001213781474767</c:v>
                </c:pt>
                <c:pt idx="101">
                  <c:v>0.31572531785416369</c:v>
                </c:pt>
                <c:pt idx="102">
                  <c:v>0.55754059270285583</c:v>
                </c:pt>
                <c:pt idx="103">
                  <c:v>0.33526313407528219</c:v>
                </c:pt>
                <c:pt idx="104">
                  <c:v>1.4774014398615893</c:v>
                </c:pt>
                <c:pt idx="105">
                  <c:v>0.28820146549560333</c:v>
                </c:pt>
                <c:pt idx="106">
                  <c:v>5.0670205943765332</c:v>
                </c:pt>
                <c:pt idx="107">
                  <c:v>0.29369010369973847</c:v>
                </c:pt>
                <c:pt idx="108">
                  <c:v>2.8539999406324048</c:v>
                </c:pt>
                <c:pt idx="109">
                  <c:v>0.24157250270788944</c:v>
                </c:pt>
                <c:pt idx="110">
                  <c:v>3.9644620806056619</c:v>
                </c:pt>
                <c:pt idx="111">
                  <c:v>0.38461623866318395</c:v>
                </c:pt>
                <c:pt idx="112">
                  <c:v>3.1375558997878841</c:v>
                </c:pt>
                <c:pt idx="113">
                  <c:v>0.68346422699939291</c:v>
                </c:pt>
                <c:pt idx="114">
                  <c:v>0.66549404655500455</c:v>
                </c:pt>
                <c:pt idx="115">
                  <c:v>0.23217677962350014</c:v>
                </c:pt>
                <c:pt idx="116">
                  <c:v>0.23596481439406791</c:v>
                </c:pt>
                <c:pt idx="117">
                  <c:v>0.45132082959701769</c:v>
                </c:pt>
                <c:pt idx="118">
                  <c:v>2.8352342246486666</c:v>
                </c:pt>
                <c:pt idx="119">
                  <c:v>0.31626253278235517</c:v>
                </c:pt>
                <c:pt idx="120">
                  <c:v>0.28775301081211357</c:v>
                </c:pt>
                <c:pt idx="121">
                  <c:v>0.24494301692153697</c:v>
                </c:pt>
                <c:pt idx="122">
                  <c:v>0.65625098423798445</c:v>
                </c:pt>
                <c:pt idx="123">
                  <c:v>1.0050592770474931</c:v>
                </c:pt>
                <c:pt idx="124">
                  <c:v>0.26366282740476166</c:v>
                </c:pt>
                <c:pt idx="125">
                  <c:v>0.81693868777964918</c:v>
                </c:pt>
                <c:pt idx="126">
                  <c:v>0.47186366005603625</c:v>
                </c:pt>
                <c:pt idx="127">
                  <c:v>0.23118659913360551</c:v>
                </c:pt>
                <c:pt idx="128">
                  <c:v>0.2350315236517414</c:v>
                </c:pt>
                <c:pt idx="129">
                  <c:v>0.23650934762367548</c:v>
                </c:pt>
                <c:pt idx="130">
                  <c:v>0.23182358943743586</c:v>
                </c:pt>
                <c:pt idx="131">
                  <c:v>0.92500069295583787</c:v>
                </c:pt>
                <c:pt idx="132">
                  <c:v>0.28116578746652876</c:v>
                </c:pt>
                <c:pt idx="133">
                  <c:v>0.97963945435556754</c:v>
                </c:pt>
                <c:pt idx="134">
                  <c:v>0.26635008661519533</c:v>
                </c:pt>
                <c:pt idx="135">
                  <c:v>0.47786934148143212</c:v>
                </c:pt>
                <c:pt idx="136">
                  <c:v>0.44760017904229832</c:v>
                </c:pt>
                <c:pt idx="137">
                  <c:v>3.2045358105056092</c:v>
                </c:pt>
                <c:pt idx="138">
                  <c:v>0.26678013261148625</c:v>
                </c:pt>
                <c:pt idx="139">
                  <c:v>0.5604052489730651</c:v>
                </c:pt>
                <c:pt idx="140">
                  <c:v>0.41010940241292904</c:v>
                </c:pt>
                <c:pt idx="141">
                  <c:v>0.34362378004296679</c:v>
                </c:pt>
                <c:pt idx="142">
                  <c:v>0.23190140801414927</c:v>
                </c:pt>
                <c:pt idx="143">
                  <c:v>2.590151721282167</c:v>
                </c:pt>
                <c:pt idx="144">
                  <c:v>0.74754210256180675</c:v>
                </c:pt>
                <c:pt idx="145">
                  <c:v>0.26140786119949344</c:v>
                </c:pt>
                <c:pt idx="146">
                  <c:v>5.2416828605054366</c:v>
                </c:pt>
                <c:pt idx="147">
                  <c:v>0.2318639555368216</c:v>
                </c:pt>
                <c:pt idx="148">
                  <c:v>0.68279521817753053</c:v>
                </c:pt>
                <c:pt idx="149">
                  <c:v>0.40624238098169663</c:v>
                </c:pt>
                <c:pt idx="150">
                  <c:v>0.46155646559447394</c:v>
                </c:pt>
                <c:pt idx="151">
                  <c:v>3.1873607013036391</c:v>
                </c:pt>
                <c:pt idx="152">
                  <c:v>0.27782914610114329</c:v>
                </c:pt>
                <c:pt idx="153">
                  <c:v>0.24274957398552521</c:v>
                </c:pt>
                <c:pt idx="154">
                  <c:v>0.67386141851015724</c:v>
                </c:pt>
                <c:pt idx="155">
                  <c:v>0.35174879072761284</c:v>
                </c:pt>
                <c:pt idx="156">
                  <c:v>0.2655402177223235</c:v>
                </c:pt>
                <c:pt idx="157">
                  <c:v>0.25442835160452992</c:v>
                </c:pt>
                <c:pt idx="158">
                  <c:v>0.25540135759311688</c:v>
                </c:pt>
                <c:pt idx="159">
                  <c:v>0.68342246391208628</c:v>
                </c:pt>
                <c:pt idx="160">
                  <c:v>0.35808562815278661</c:v>
                </c:pt>
                <c:pt idx="161">
                  <c:v>0.23405316309942414</c:v>
                </c:pt>
                <c:pt idx="162">
                  <c:v>0.39170346375338161</c:v>
                </c:pt>
                <c:pt idx="163">
                  <c:v>2.6421993035652269</c:v>
                </c:pt>
                <c:pt idx="164">
                  <c:v>0.5129965767503748</c:v>
                </c:pt>
                <c:pt idx="165">
                  <c:v>0.54943490455005639</c:v>
                </c:pt>
                <c:pt idx="166">
                  <c:v>0.23473664753200407</c:v>
                </c:pt>
                <c:pt idx="167">
                  <c:v>0.23093482201642224</c:v>
                </c:pt>
                <c:pt idx="168">
                  <c:v>0.34096483798329968</c:v>
                </c:pt>
                <c:pt idx="169">
                  <c:v>0.70210929227749652</c:v>
                </c:pt>
                <c:pt idx="170">
                  <c:v>0.23069037123580771</c:v>
                </c:pt>
                <c:pt idx="171">
                  <c:v>1.3664240443983582</c:v>
                </c:pt>
                <c:pt idx="172">
                  <c:v>1.5142961378401676</c:v>
                </c:pt>
                <c:pt idx="173">
                  <c:v>0.38531332939909274</c:v>
                </c:pt>
                <c:pt idx="174">
                  <c:v>0.72766268357545982</c:v>
                </c:pt>
                <c:pt idx="175">
                  <c:v>0.29496184627252098</c:v>
                </c:pt>
                <c:pt idx="176">
                  <c:v>0.34785855983981256</c:v>
                </c:pt>
                <c:pt idx="177">
                  <c:v>0.39212361553161418</c:v>
                </c:pt>
                <c:pt idx="178">
                  <c:v>0.36475071568030143</c:v>
                </c:pt>
                <c:pt idx="179">
                  <c:v>0.25542952644646844</c:v>
                </c:pt>
                <c:pt idx="180">
                  <c:v>0.5846618467153798</c:v>
                </c:pt>
                <c:pt idx="181">
                  <c:v>0.42691603822109825</c:v>
                </c:pt>
                <c:pt idx="182">
                  <c:v>0.91681148297002446</c:v>
                </c:pt>
                <c:pt idx="183">
                  <c:v>0.35312266726839958</c:v>
                </c:pt>
                <c:pt idx="184">
                  <c:v>0.24588635163980865</c:v>
                </c:pt>
                <c:pt idx="185">
                  <c:v>0.23857669402464987</c:v>
                </c:pt>
                <c:pt idx="186">
                  <c:v>4.9886595251827899</c:v>
                </c:pt>
                <c:pt idx="187">
                  <c:v>0.28571078254251436</c:v>
                </c:pt>
                <c:pt idx="188">
                  <c:v>0.54122240524623577</c:v>
                </c:pt>
                <c:pt idx="189">
                  <c:v>0.65943757165240413</c:v>
                </c:pt>
                <c:pt idx="190">
                  <c:v>0.28042742079930871</c:v>
                </c:pt>
                <c:pt idx="191">
                  <c:v>0.25339382655241871</c:v>
                </c:pt>
                <c:pt idx="192">
                  <c:v>0.41776284765911281</c:v>
                </c:pt>
                <c:pt idx="193">
                  <c:v>0.80633037392826745</c:v>
                </c:pt>
                <c:pt idx="194">
                  <c:v>3.0610729655426967</c:v>
                </c:pt>
                <c:pt idx="195">
                  <c:v>0.29435750718595932</c:v>
                </c:pt>
                <c:pt idx="196">
                  <c:v>0.41205762483111369</c:v>
                </c:pt>
                <c:pt idx="197">
                  <c:v>0.24154938625834887</c:v>
                </c:pt>
                <c:pt idx="198">
                  <c:v>0.76555841222760912</c:v>
                </c:pt>
                <c:pt idx="199">
                  <c:v>0.52581857000218379</c:v>
                </c:pt>
                <c:pt idx="200">
                  <c:v>0.27313706593735532</c:v>
                </c:pt>
                <c:pt idx="201">
                  <c:v>0.23179933190791502</c:v>
                </c:pt>
                <c:pt idx="202">
                  <c:v>1.0916494284665861</c:v>
                </c:pt>
                <c:pt idx="203">
                  <c:v>0.23210476795604196</c:v>
                </c:pt>
                <c:pt idx="204">
                  <c:v>0.59209450410093556</c:v>
                </c:pt>
                <c:pt idx="205">
                  <c:v>0.23205047635719755</c:v>
                </c:pt>
                <c:pt idx="206">
                  <c:v>2.6434392316566067</c:v>
                </c:pt>
                <c:pt idx="207">
                  <c:v>0.47578537268025639</c:v>
                </c:pt>
                <c:pt idx="208">
                  <c:v>1.3555275971707523</c:v>
                </c:pt>
                <c:pt idx="209">
                  <c:v>1.5468519904094551</c:v>
                </c:pt>
                <c:pt idx="210">
                  <c:v>0.35249342225653851</c:v>
                </c:pt>
                <c:pt idx="211">
                  <c:v>0.95412059101979452</c:v>
                </c:pt>
                <c:pt idx="212">
                  <c:v>0.48578132703237165</c:v>
                </c:pt>
                <c:pt idx="213">
                  <c:v>0.31790776432392576</c:v>
                </c:pt>
                <c:pt idx="214">
                  <c:v>0.2946498064383436</c:v>
                </c:pt>
                <c:pt idx="215">
                  <c:v>0.23622760034212598</c:v>
                </c:pt>
                <c:pt idx="216">
                  <c:v>1.5266229785137009</c:v>
                </c:pt>
                <c:pt idx="217">
                  <c:v>1.886720745558482</c:v>
                </c:pt>
                <c:pt idx="218">
                  <c:v>0.65485972663504155</c:v>
                </c:pt>
                <c:pt idx="219">
                  <c:v>0.23158477415526812</c:v>
                </c:pt>
                <c:pt idx="220">
                  <c:v>0.26960624100201347</c:v>
                </c:pt>
                <c:pt idx="221">
                  <c:v>0.26009410128568922</c:v>
                </c:pt>
                <c:pt idx="222">
                  <c:v>1.6129042317222844</c:v>
                </c:pt>
                <c:pt idx="223">
                  <c:v>0.2607386057135066</c:v>
                </c:pt>
                <c:pt idx="224">
                  <c:v>0.66693967250865871</c:v>
                </c:pt>
                <c:pt idx="225">
                  <c:v>0.64607331895127329</c:v>
                </c:pt>
                <c:pt idx="226">
                  <c:v>0.78931676607520851</c:v>
                </c:pt>
                <c:pt idx="227">
                  <c:v>0.3168418040004165</c:v>
                </c:pt>
                <c:pt idx="228">
                  <c:v>0.49398273013027172</c:v>
                </c:pt>
                <c:pt idx="229">
                  <c:v>3.2465960633451907</c:v>
                </c:pt>
                <c:pt idx="230">
                  <c:v>1.9679077291639917</c:v>
                </c:pt>
                <c:pt idx="231">
                  <c:v>0.61391127567564618</c:v>
                </c:pt>
                <c:pt idx="232">
                  <c:v>1.2093246574011465</c:v>
                </c:pt>
                <c:pt idx="233">
                  <c:v>0.23168649207027769</c:v>
                </c:pt>
                <c:pt idx="234">
                  <c:v>0.33206299518529225</c:v>
                </c:pt>
                <c:pt idx="235">
                  <c:v>0.308903096373775</c:v>
                </c:pt>
                <c:pt idx="236">
                  <c:v>0.41144608990893417</c:v>
                </c:pt>
                <c:pt idx="237">
                  <c:v>0.28455695547086601</c:v>
                </c:pt>
                <c:pt idx="238">
                  <c:v>0.2922019277446497</c:v>
                </c:pt>
                <c:pt idx="239">
                  <c:v>0.26500614768316</c:v>
                </c:pt>
                <c:pt idx="240">
                  <c:v>0.42277006486727009</c:v>
                </c:pt>
                <c:pt idx="241">
                  <c:v>0.23216252519388791</c:v>
                </c:pt>
                <c:pt idx="242">
                  <c:v>0.78660399441117868</c:v>
                </c:pt>
                <c:pt idx="243">
                  <c:v>0.26880189974643054</c:v>
                </c:pt>
                <c:pt idx="244">
                  <c:v>0.2337687513283766</c:v>
                </c:pt>
                <c:pt idx="245">
                  <c:v>1.1641737727820614</c:v>
                </c:pt>
                <c:pt idx="246">
                  <c:v>4.3226269525961722</c:v>
                </c:pt>
                <c:pt idx="247">
                  <c:v>0.3600296198219608</c:v>
                </c:pt>
                <c:pt idx="248">
                  <c:v>0.89161685126975376</c:v>
                </c:pt>
                <c:pt idx="249">
                  <c:v>0.30627658815029901</c:v>
                </c:pt>
                <c:pt idx="250">
                  <c:v>0.24019393315530757</c:v>
                </c:pt>
                <c:pt idx="251">
                  <c:v>0.42225821525138008</c:v>
                </c:pt>
                <c:pt idx="252">
                  <c:v>0.2552078727173458</c:v>
                </c:pt>
                <c:pt idx="253">
                  <c:v>0.49072865849955755</c:v>
                </c:pt>
                <c:pt idx="254">
                  <c:v>0.3972515370912319</c:v>
                </c:pt>
                <c:pt idx="255">
                  <c:v>0.4780027865677382</c:v>
                </c:pt>
                <c:pt idx="256">
                  <c:v>0.33451111698898406</c:v>
                </c:pt>
                <c:pt idx="257">
                  <c:v>0.27102831721000742</c:v>
                </c:pt>
                <c:pt idx="258">
                  <c:v>0.2966234608730296</c:v>
                </c:pt>
                <c:pt idx="259">
                  <c:v>0.43265354219098118</c:v>
                </c:pt>
                <c:pt idx="260">
                  <c:v>0.23623038372620497</c:v>
                </c:pt>
                <c:pt idx="261">
                  <c:v>0.35154224839681669</c:v>
                </c:pt>
                <c:pt idx="262">
                  <c:v>0.34412728550183813</c:v>
                </c:pt>
                <c:pt idx="263">
                  <c:v>0.48482988287146805</c:v>
                </c:pt>
                <c:pt idx="264">
                  <c:v>0.63318092638026391</c:v>
                </c:pt>
                <c:pt idx="265">
                  <c:v>0.25030826725945288</c:v>
                </c:pt>
                <c:pt idx="266">
                  <c:v>0.40556465244617018</c:v>
                </c:pt>
                <c:pt idx="267">
                  <c:v>0.24210559464314152</c:v>
                </c:pt>
                <c:pt idx="268">
                  <c:v>0.35480900485976435</c:v>
                </c:pt>
                <c:pt idx="269">
                  <c:v>0.27137576366056626</c:v>
                </c:pt>
                <c:pt idx="270">
                  <c:v>0.48401931758832584</c:v>
                </c:pt>
                <c:pt idx="271">
                  <c:v>0.48295380621868267</c:v>
                </c:pt>
                <c:pt idx="272">
                  <c:v>0.46490599803298505</c:v>
                </c:pt>
                <c:pt idx="273">
                  <c:v>0.23068401181613307</c:v>
                </c:pt>
                <c:pt idx="274">
                  <c:v>1.099669317592928</c:v>
                </c:pt>
                <c:pt idx="275">
                  <c:v>0.41806425744305775</c:v>
                </c:pt>
                <c:pt idx="276">
                  <c:v>0.29667037809692964</c:v>
                </c:pt>
                <c:pt idx="277">
                  <c:v>0.29571435483389408</c:v>
                </c:pt>
                <c:pt idx="278">
                  <c:v>0.23511099755101117</c:v>
                </c:pt>
                <c:pt idx="279">
                  <c:v>0.25336214399514678</c:v>
                </c:pt>
                <c:pt idx="280">
                  <c:v>0.2664894348438599</c:v>
                </c:pt>
                <c:pt idx="281">
                  <c:v>0.82193082112857319</c:v>
                </c:pt>
                <c:pt idx="282">
                  <c:v>0.64214817121407775</c:v>
                </c:pt>
                <c:pt idx="283">
                  <c:v>0.2565884446853135</c:v>
                </c:pt>
                <c:pt idx="284">
                  <c:v>0.26878334128984183</c:v>
                </c:pt>
                <c:pt idx="285">
                  <c:v>0.43617772831700236</c:v>
                </c:pt>
                <c:pt idx="286">
                  <c:v>0.23094733461184636</c:v>
                </c:pt>
                <c:pt idx="287">
                  <c:v>0.23333329061299635</c:v>
                </c:pt>
                <c:pt idx="288">
                  <c:v>0.39732559669214296</c:v>
                </c:pt>
                <c:pt idx="289">
                  <c:v>0.39803258405900827</c:v>
                </c:pt>
                <c:pt idx="290">
                  <c:v>0.42565491475700323</c:v>
                </c:pt>
                <c:pt idx="291">
                  <c:v>0.33885338841940671</c:v>
                </c:pt>
                <c:pt idx="292">
                  <c:v>1.9359490630877554</c:v>
                </c:pt>
                <c:pt idx="293">
                  <c:v>1.56475880863605</c:v>
                </c:pt>
                <c:pt idx="294">
                  <c:v>5.4807092000762916</c:v>
                </c:pt>
                <c:pt idx="295">
                  <c:v>0.25474047954684842</c:v>
                </c:pt>
                <c:pt idx="296">
                  <c:v>0.27661950475886843</c:v>
                </c:pt>
                <c:pt idx="297">
                  <c:v>0.39349136139565699</c:v>
                </c:pt>
                <c:pt idx="298">
                  <c:v>0.57168535437635004</c:v>
                </c:pt>
                <c:pt idx="299">
                  <c:v>0.23161909438173134</c:v>
                </c:pt>
                <c:pt idx="300">
                  <c:v>0.2516603312373733</c:v>
                </c:pt>
                <c:pt idx="301">
                  <c:v>0.320150364420974</c:v>
                </c:pt>
                <c:pt idx="302">
                  <c:v>0.23631884427194438</c:v>
                </c:pt>
                <c:pt idx="303">
                  <c:v>0.24886225473661194</c:v>
                </c:pt>
                <c:pt idx="304">
                  <c:v>1.1827463868536237</c:v>
                </c:pt>
                <c:pt idx="305">
                  <c:v>0.48397843572472121</c:v>
                </c:pt>
                <c:pt idx="306">
                  <c:v>0.31876196144600066</c:v>
                </c:pt>
                <c:pt idx="307">
                  <c:v>0.35171819535245669</c:v>
                </c:pt>
                <c:pt idx="308">
                  <c:v>0.36214680021250267</c:v>
                </c:pt>
                <c:pt idx="309">
                  <c:v>0.28010813895651165</c:v>
                </c:pt>
                <c:pt idx="310">
                  <c:v>0.28413459424763987</c:v>
                </c:pt>
                <c:pt idx="311">
                  <c:v>0.66666113935674876</c:v>
                </c:pt>
                <c:pt idx="312">
                  <c:v>0.27212064957322735</c:v>
                </c:pt>
                <c:pt idx="313">
                  <c:v>1.6903337258488964</c:v>
                </c:pt>
                <c:pt idx="314">
                  <c:v>0.35902755437013534</c:v>
                </c:pt>
                <c:pt idx="315">
                  <c:v>0.26123549403699142</c:v>
                </c:pt>
                <c:pt idx="316">
                  <c:v>0.2764119174178159</c:v>
                </c:pt>
                <c:pt idx="317">
                  <c:v>0.24561849652773216</c:v>
                </c:pt>
                <c:pt idx="318">
                  <c:v>0.84730560149604894</c:v>
                </c:pt>
                <c:pt idx="319">
                  <c:v>0.24797643874648456</c:v>
                </c:pt>
                <c:pt idx="320">
                  <c:v>0.40426212266938477</c:v>
                </c:pt>
                <c:pt idx="321">
                  <c:v>0.33306736398081088</c:v>
                </c:pt>
                <c:pt idx="322">
                  <c:v>0.23176096232299681</c:v>
                </c:pt>
                <c:pt idx="323">
                  <c:v>0.70792087763844513</c:v>
                </c:pt>
                <c:pt idx="324">
                  <c:v>0.30527566366801817</c:v>
                </c:pt>
                <c:pt idx="325">
                  <c:v>0.93303199614111909</c:v>
                </c:pt>
                <c:pt idx="326">
                  <c:v>33.563125929767473</c:v>
                </c:pt>
                <c:pt idx="327">
                  <c:v>0.2410065186558239</c:v>
                </c:pt>
                <c:pt idx="328">
                  <c:v>0.23311445506648787</c:v>
                </c:pt>
                <c:pt idx="329">
                  <c:v>0.35661747785728626</c:v>
                </c:pt>
                <c:pt idx="330">
                  <c:v>0.73360140508429816</c:v>
                </c:pt>
                <c:pt idx="331">
                  <c:v>0.33011029145921184</c:v>
                </c:pt>
                <c:pt idx="332">
                  <c:v>1.2611260828141448</c:v>
                </c:pt>
                <c:pt idx="333">
                  <c:v>2.2563374955754929</c:v>
                </c:pt>
                <c:pt idx="334">
                  <c:v>0.26224473756502809</c:v>
                </c:pt>
                <c:pt idx="335">
                  <c:v>0.26341184760487524</c:v>
                </c:pt>
                <c:pt idx="336">
                  <c:v>0.70227951156243995</c:v>
                </c:pt>
                <c:pt idx="337">
                  <c:v>0.26898318124669995</c:v>
                </c:pt>
                <c:pt idx="338">
                  <c:v>0.24175804658984856</c:v>
                </c:pt>
                <c:pt idx="339">
                  <c:v>0.24544773071381909</c:v>
                </c:pt>
                <c:pt idx="340">
                  <c:v>0.49225111015643419</c:v>
                </c:pt>
                <c:pt idx="341">
                  <c:v>0.58243168733523887</c:v>
                </c:pt>
                <c:pt idx="342">
                  <c:v>0.28065238494486333</c:v>
                </c:pt>
                <c:pt idx="343">
                  <c:v>1.2510061625460382</c:v>
                </c:pt>
                <c:pt idx="344">
                  <c:v>0.31832295630626661</c:v>
                </c:pt>
                <c:pt idx="345">
                  <c:v>0.61856485153030993</c:v>
                </c:pt>
                <c:pt idx="346">
                  <c:v>0.23593333131324035</c:v>
                </c:pt>
                <c:pt idx="347">
                  <c:v>0.23996766717749418</c:v>
                </c:pt>
                <c:pt idx="348">
                  <c:v>0.48312324078573976</c:v>
                </c:pt>
                <c:pt idx="349">
                  <c:v>0.26444844834090375</c:v>
                </c:pt>
                <c:pt idx="350">
                  <c:v>0.6287509617617304</c:v>
                </c:pt>
                <c:pt idx="351">
                  <c:v>0.35772578824318019</c:v>
                </c:pt>
                <c:pt idx="352">
                  <c:v>0.28148793438310515</c:v>
                </c:pt>
                <c:pt idx="353">
                  <c:v>0.4285633596915317</c:v>
                </c:pt>
                <c:pt idx="354">
                  <c:v>0.24804612766505474</c:v>
                </c:pt>
                <c:pt idx="355">
                  <c:v>0.23588473584520142</c:v>
                </c:pt>
                <c:pt idx="356">
                  <c:v>0.48615923572428521</c:v>
                </c:pt>
                <c:pt idx="357">
                  <c:v>0.28125979716744898</c:v>
                </c:pt>
                <c:pt idx="358">
                  <c:v>0.23140418416014574</c:v>
                </c:pt>
                <c:pt idx="359">
                  <c:v>0.85030363636542328</c:v>
                </c:pt>
                <c:pt idx="360">
                  <c:v>11.908930111030987</c:v>
                </c:pt>
                <c:pt idx="361">
                  <c:v>0.36525548178814665</c:v>
                </c:pt>
                <c:pt idx="362">
                  <c:v>0.49120004333314116</c:v>
                </c:pt>
                <c:pt idx="363">
                  <c:v>0.34820649343254284</c:v>
                </c:pt>
                <c:pt idx="364">
                  <c:v>0.31642355101457498</c:v>
                </c:pt>
                <c:pt idx="365">
                  <c:v>0.37231415977330051</c:v>
                </c:pt>
                <c:pt idx="366">
                  <c:v>0.36596103811425462</c:v>
                </c:pt>
                <c:pt idx="367">
                  <c:v>0.35368906283813106</c:v>
                </c:pt>
                <c:pt idx="368">
                  <c:v>0.52225258929329554</c:v>
                </c:pt>
                <c:pt idx="369">
                  <c:v>0.32717742705915526</c:v>
                </c:pt>
                <c:pt idx="370">
                  <c:v>1.0464276757480202</c:v>
                </c:pt>
                <c:pt idx="371">
                  <c:v>0.23880741346604539</c:v>
                </c:pt>
                <c:pt idx="372">
                  <c:v>4.6205003206787163</c:v>
                </c:pt>
                <c:pt idx="373">
                  <c:v>0.90995497487554466</c:v>
                </c:pt>
                <c:pt idx="374">
                  <c:v>0.39376771887153594</c:v>
                </c:pt>
                <c:pt idx="375">
                  <c:v>0.23586335743482345</c:v>
                </c:pt>
                <c:pt idx="376">
                  <c:v>0.38967339758193686</c:v>
                </c:pt>
                <c:pt idx="377">
                  <c:v>0.2397527450423288</c:v>
                </c:pt>
                <c:pt idx="378">
                  <c:v>0.25008047920254795</c:v>
                </c:pt>
                <c:pt idx="379">
                  <c:v>0.25641603642698874</c:v>
                </c:pt>
                <c:pt idx="380">
                  <c:v>0.28588744769980645</c:v>
                </c:pt>
                <c:pt idx="381">
                  <c:v>0.24674520555545443</c:v>
                </c:pt>
                <c:pt idx="382">
                  <c:v>0.25012074506950066</c:v>
                </c:pt>
                <c:pt idx="383">
                  <c:v>0.83710609662181046</c:v>
                </c:pt>
                <c:pt idx="384">
                  <c:v>0.61628586063258595</c:v>
                </c:pt>
                <c:pt idx="385">
                  <c:v>0.55716706166504149</c:v>
                </c:pt>
                <c:pt idx="386">
                  <c:v>0.2561694037840323</c:v>
                </c:pt>
                <c:pt idx="387">
                  <c:v>6.7126387011080189</c:v>
                </c:pt>
                <c:pt idx="388">
                  <c:v>0.40290369392400482</c:v>
                </c:pt>
                <c:pt idx="389">
                  <c:v>0.23185467706094687</c:v>
                </c:pt>
                <c:pt idx="390">
                  <c:v>0.47969237291487676</c:v>
                </c:pt>
                <c:pt idx="391">
                  <c:v>0.52071157637097176</c:v>
                </c:pt>
                <c:pt idx="392">
                  <c:v>0.30780134949345272</c:v>
                </c:pt>
                <c:pt idx="393">
                  <c:v>0.23202440684445791</c:v>
                </c:pt>
                <c:pt idx="394">
                  <c:v>0.29126053774726857</c:v>
                </c:pt>
                <c:pt idx="395">
                  <c:v>3.2004262974953335</c:v>
                </c:pt>
                <c:pt idx="396">
                  <c:v>0.24582330605730729</c:v>
                </c:pt>
                <c:pt idx="397">
                  <c:v>0.23223643573313169</c:v>
                </c:pt>
                <c:pt idx="398">
                  <c:v>0.98047385983022206</c:v>
                </c:pt>
                <c:pt idx="399">
                  <c:v>0.4135427376112748</c:v>
                </c:pt>
                <c:pt idx="400">
                  <c:v>11.479383146042927</c:v>
                </c:pt>
                <c:pt idx="401">
                  <c:v>0.30376790598685566</c:v>
                </c:pt>
                <c:pt idx="402">
                  <c:v>0.34542908850517323</c:v>
                </c:pt>
                <c:pt idx="403">
                  <c:v>0.24726143245341414</c:v>
                </c:pt>
                <c:pt idx="404">
                  <c:v>1.2315741155811057</c:v>
                </c:pt>
                <c:pt idx="405">
                  <c:v>0.23074527414269697</c:v>
                </c:pt>
                <c:pt idx="406">
                  <c:v>0.23093950736311064</c:v>
                </c:pt>
                <c:pt idx="407">
                  <c:v>0.30184808485908887</c:v>
                </c:pt>
                <c:pt idx="408">
                  <c:v>0.26248740371432633</c:v>
                </c:pt>
                <c:pt idx="409">
                  <c:v>0.25421031791922188</c:v>
                </c:pt>
                <c:pt idx="410">
                  <c:v>1.2300551035986667</c:v>
                </c:pt>
                <c:pt idx="411">
                  <c:v>0.23267037401741364</c:v>
                </c:pt>
                <c:pt idx="412">
                  <c:v>0.28098347715666949</c:v>
                </c:pt>
                <c:pt idx="413">
                  <c:v>7.3840202277113161</c:v>
                </c:pt>
                <c:pt idx="414">
                  <c:v>2.956071249783645</c:v>
                </c:pt>
                <c:pt idx="415">
                  <c:v>0.25178943840673529</c:v>
                </c:pt>
                <c:pt idx="416">
                  <c:v>0.33485324018713158</c:v>
                </c:pt>
                <c:pt idx="417">
                  <c:v>0.2720084968271228</c:v>
                </c:pt>
                <c:pt idx="418">
                  <c:v>0.50221120412685638</c:v>
                </c:pt>
                <c:pt idx="419">
                  <c:v>0.72190864117780729</c:v>
                </c:pt>
                <c:pt idx="420">
                  <c:v>0.2959574225536713</c:v>
                </c:pt>
                <c:pt idx="421">
                  <c:v>1.3254742833859785</c:v>
                </c:pt>
                <c:pt idx="422">
                  <c:v>0.71862108878074515</c:v>
                </c:pt>
                <c:pt idx="423">
                  <c:v>0.63989941872441536</c:v>
                </c:pt>
                <c:pt idx="424">
                  <c:v>0.39618283526761799</c:v>
                </c:pt>
                <c:pt idx="425">
                  <c:v>0.23563007475244424</c:v>
                </c:pt>
                <c:pt idx="426">
                  <c:v>0.3658734206802487</c:v>
                </c:pt>
                <c:pt idx="427">
                  <c:v>1.41050772379592</c:v>
                </c:pt>
                <c:pt idx="428">
                  <c:v>0.2960880959813077</c:v>
                </c:pt>
                <c:pt idx="429">
                  <c:v>0.24904652881239275</c:v>
                </c:pt>
                <c:pt idx="430">
                  <c:v>1.4230460725686971</c:v>
                </c:pt>
                <c:pt idx="431">
                  <c:v>0.98622297700663442</c:v>
                </c:pt>
                <c:pt idx="432">
                  <c:v>0.25501967190431407</c:v>
                </c:pt>
                <c:pt idx="433">
                  <c:v>0.98738409934089511</c:v>
                </c:pt>
                <c:pt idx="434">
                  <c:v>0.30609156126035897</c:v>
                </c:pt>
                <c:pt idx="435">
                  <c:v>0.28826423277669067</c:v>
                </c:pt>
                <c:pt idx="436">
                  <c:v>0.2307509631862481</c:v>
                </c:pt>
                <c:pt idx="437">
                  <c:v>0.23728646231676664</c:v>
                </c:pt>
                <c:pt idx="438">
                  <c:v>0.44930058165250281</c:v>
                </c:pt>
                <c:pt idx="439">
                  <c:v>0.39235027021466534</c:v>
                </c:pt>
                <c:pt idx="440">
                  <c:v>0.30078170546722505</c:v>
                </c:pt>
                <c:pt idx="441">
                  <c:v>2.6073534245461598</c:v>
                </c:pt>
                <c:pt idx="442">
                  <c:v>0.2306992258423084</c:v>
                </c:pt>
                <c:pt idx="443">
                  <c:v>0.33029424332921087</c:v>
                </c:pt>
                <c:pt idx="444">
                  <c:v>1.5359401741512029</c:v>
                </c:pt>
                <c:pt idx="445">
                  <c:v>1.1611124387076055</c:v>
                </c:pt>
                <c:pt idx="446">
                  <c:v>0.45048073368527553</c:v>
                </c:pt>
                <c:pt idx="447">
                  <c:v>0.23331736454975516</c:v>
                </c:pt>
                <c:pt idx="448">
                  <c:v>0.37291227442068031</c:v>
                </c:pt>
                <c:pt idx="449">
                  <c:v>0.49354913580250948</c:v>
                </c:pt>
                <c:pt idx="450">
                  <c:v>0.23555800945921646</c:v>
                </c:pt>
                <c:pt idx="451">
                  <c:v>0.47692756454378404</c:v>
                </c:pt>
                <c:pt idx="452">
                  <c:v>0.84692878081521705</c:v>
                </c:pt>
                <c:pt idx="453">
                  <c:v>0.36709241614328442</c:v>
                </c:pt>
                <c:pt idx="454">
                  <c:v>0.38412939147151581</c:v>
                </c:pt>
                <c:pt idx="455">
                  <c:v>0.34169731775527179</c:v>
                </c:pt>
                <c:pt idx="456">
                  <c:v>0.23078123411929652</c:v>
                </c:pt>
                <c:pt idx="457">
                  <c:v>2.7677141031897037</c:v>
                </c:pt>
                <c:pt idx="458">
                  <c:v>0.34761767183965042</c:v>
                </c:pt>
                <c:pt idx="459">
                  <c:v>0.24854858353741582</c:v>
                </c:pt>
                <c:pt idx="460">
                  <c:v>2.3931008759223369</c:v>
                </c:pt>
                <c:pt idx="461">
                  <c:v>5.6901825838081797</c:v>
                </c:pt>
                <c:pt idx="462">
                  <c:v>0.28459420570972815</c:v>
                </c:pt>
                <c:pt idx="463">
                  <c:v>0.23672978614754236</c:v>
                </c:pt>
                <c:pt idx="464">
                  <c:v>0.23546805173876295</c:v>
                </c:pt>
                <c:pt idx="465">
                  <c:v>0.32722744686922361</c:v>
                </c:pt>
                <c:pt idx="466">
                  <c:v>0.62147822223763693</c:v>
                </c:pt>
                <c:pt idx="467">
                  <c:v>0.53259367863452178</c:v>
                </c:pt>
                <c:pt idx="468">
                  <c:v>0.2498063394581207</c:v>
                </c:pt>
                <c:pt idx="469">
                  <c:v>1.249552911897954</c:v>
                </c:pt>
                <c:pt idx="470">
                  <c:v>2.0666432055284316</c:v>
                </c:pt>
                <c:pt idx="471">
                  <c:v>0.25220840521312371</c:v>
                </c:pt>
                <c:pt idx="472">
                  <c:v>0.7305122318653412</c:v>
                </c:pt>
                <c:pt idx="473">
                  <c:v>1.0289135891290657</c:v>
                </c:pt>
                <c:pt idx="474">
                  <c:v>0.28576467960997631</c:v>
                </c:pt>
                <c:pt idx="475">
                  <c:v>1.2895369655446816</c:v>
                </c:pt>
                <c:pt idx="476">
                  <c:v>0.23954960871278363</c:v>
                </c:pt>
                <c:pt idx="477">
                  <c:v>0.31290019565616645</c:v>
                </c:pt>
                <c:pt idx="478">
                  <c:v>1.9238042015815724</c:v>
                </c:pt>
                <c:pt idx="479">
                  <c:v>0.23772387788849225</c:v>
                </c:pt>
                <c:pt idx="480">
                  <c:v>0.24418359171195481</c:v>
                </c:pt>
                <c:pt idx="481">
                  <c:v>0.23069240080792075</c:v>
                </c:pt>
                <c:pt idx="482">
                  <c:v>0.64136172725139673</c:v>
                </c:pt>
                <c:pt idx="483">
                  <c:v>0.4041988322746492</c:v>
                </c:pt>
                <c:pt idx="484">
                  <c:v>0.4448340647904428</c:v>
                </c:pt>
                <c:pt idx="485">
                  <c:v>0.27063014191526791</c:v>
                </c:pt>
                <c:pt idx="486">
                  <c:v>0.85579931323955805</c:v>
                </c:pt>
                <c:pt idx="487">
                  <c:v>5.5571573993124765</c:v>
                </c:pt>
                <c:pt idx="488">
                  <c:v>5.9891697777230277</c:v>
                </c:pt>
                <c:pt idx="489">
                  <c:v>0.96015937375297744</c:v>
                </c:pt>
                <c:pt idx="490">
                  <c:v>0.27155823136099877</c:v>
                </c:pt>
                <c:pt idx="491">
                  <c:v>0.23864442086211635</c:v>
                </c:pt>
                <c:pt idx="492">
                  <c:v>2.740012577780444</c:v>
                </c:pt>
                <c:pt idx="493">
                  <c:v>0.43896207926112008</c:v>
                </c:pt>
                <c:pt idx="494">
                  <c:v>0.28236948946024498</c:v>
                </c:pt>
                <c:pt idx="495">
                  <c:v>0.30140168548852875</c:v>
                </c:pt>
                <c:pt idx="496">
                  <c:v>0.23574277655543419</c:v>
                </c:pt>
                <c:pt idx="497">
                  <c:v>0.75055897398520699</c:v>
                </c:pt>
                <c:pt idx="498">
                  <c:v>0.38355492626773913</c:v>
                </c:pt>
                <c:pt idx="499">
                  <c:v>0.33638209995670126</c:v>
                </c:pt>
                <c:pt idx="500">
                  <c:v>0.80774007377173707</c:v>
                </c:pt>
                <c:pt idx="501">
                  <c:v>0.23094732403739382</c:v>
                </c:pt>
                <c:pt idx="502">
                  <c:v>0.29426303993002856</c:v>
                </c:pt>
                <c:pt idx="503">
                  <c:v>0.32908559300040485</c:v>
                </c:pt>
                <c:pt idx="504">
                  <c:v>0.38286287604348179</c:v>
                </c:pt>
                <c:pt idx="505">
                  <c:v>0.50113079555831963</c:v>
                </c:pt>
                <c:pt idx="506">
                  <c:v>2.3264857539592141</c:v>
                </c:pt>
                <c:pt idx="507">
                  <c:v>0.34554504726839858</c:v>
                </c:pt>
                <c:pt idx="508">
                  <c:v>0.48792367321428476</c:v>
                </c:pt>
                <c:pt idx="509">
                  <c:v>0.3852992610959094</c:v>
                </c:pt>
                <c:pt idx="510">
                  <c:v>0.66687193694614733</c:v>
                </c:pt>
                <c:pt idx="511">
                  <c:v>0.23206178624922724</c:v>
                </c:pt>
                <c:pt idx="512">
                  <c:v>0.36969048321722098</c:v>
                </c:pt>
                <c:pt idx="513">
                  <c:v>0.54883929769093243</c:v>
                </c:pt>
                <c:pt idx="514">
                  <c:v>0.47554762919791521</c:v>
                </c:pt>
                <c:pt idx="515">
                  <c:v>13.697102194296544</c:v>
                </c:pt>
                <c:pt idx="516">
                  <c:v>0.62722129511447156</c:v>
                </c:pt>
                <c:pt idx="517">
                  <c:v>0.24284634236252978</c:v>
                </c:pt>
                <c:pt idx="518">
                  <c:v>0.31863099388338478</c:v>
                </c:pt>
                <c:pt idx="519">
                  <c:v>0.25717512469485637</c:v>
                </c:pt>
                <c:pt idx="520">
                  <c:v>0.40212056437106325</c:v>
                </c:pt>
                <c:pt idx="521">
                  <c:v>0.27102080449658472</c:v>
                </c:pt>
                <c:pt idx="522">
                  <c:v>0.23068595821777094</c:v>
                </c:pt>
                <c:pt idx="523">
                  <c:v>0.53481681911895107</c:v>
                </c:pt>
                <c:pt idx="524">
                  <c:v>0.24057736044076006</c:v>
                </c:pt>
                <c:pt idx="525">
                  <c:v>0.58094686750358671</c:v>
                </c:pt>
                <c:pt idx="526">
                  <c:v>7.3280617545185942</c:v>
                </c:pt>
                <c:pt idx="527">
                  <c:v>0.24774996351648992</c:v>
                </c:pt>
                <c:pt idx="528">
                  <c:v>0.47949445290505244</c:v>
                </c:pt>
                <c:pt idx="529">
                  <c:v>5.4981730720861197</c:v>
                </c:pt>
                <c:pt idx="530">
                  <c:v>0.25398675786181379</c:v>
                </c:pt>
                <c:pt idx="531">
                  <c:v>0.45131137518001863</c:v>
                </c:pt>
                <c:pt idx="532">
                  <c:v>0.48039438468864704</c:v>
                </c:pt>
                <c:pt idx="533">
                  <c:v>0.35941431644267241</c:v>
                </c:pt>
                <c:pt idx="534">
                  <c:v>2.0972051928679303</c:v>
                </c:pt>
                <c:pt idx="535">
                  <c:v>0.23917582040083241</c:v>
                </c:pt>
                <c:pt idx="536">
                  <c:v>0.47394804466588969</c:v>
                </c:pt>
                <c:pt idx="537">
                  <c:v>0.3527874020484501</c:v>
                </c:pt>
                <c:pt idx="538">
                  <c:v>0.3617499237308861</c:v>
                </c:pt>
                <c:pt idx="539">
                  <c:v>0.42348404393336114</c:v>
                </c:pt>
                <c:pt idx="540">
                  <c:v>0.25108018527590881</c:v>
                </c:pt>
                <c:pt idx="541">
                  <c:v>0.34797041074496843</c:v>
                </c:pt>
                <c:pt idx="542">
                  <c:v>0.63070226049309563</c:v>
                </c:pt>
                <c:pt idx="543">
                  <c:v>0.23080310939504389</c:v>
                </c:pt>
                <c:pt idx="544">
                  <c:v>0.40334206489916891</c:v>
                </c:pt>
                <c:pt idx="545">
                  <c:v>0.49370645566662885</c:v>
                </c:pt>
                <c:pt idx="546">
                  <c:v>0.24361517196837235</c:v>
                </c:pt>
                <c:pt idx="547">
                  <c:v>0.39332559400173323</c:v>
                </c:pt>
                <c:pt idx="548">
                  <c:v>0.2322639050961971</c:v>
                </c:pt>
                <c:pt idx="549">
                  <c:v>0.23302300170791801</c:v>
                </c:pt>
                <c:pt idx="550">
                  <c:v>37.232069818598077</c:v>
                </c:pt>
                <c:pt idx="551">
                  <c:v>0.39854386544055154</c:v>
                </c:pt>
                <c:pt idx="552">
                  <c:v>0.24158971762950299</c:v>
                </c:pt>
                <c:pt idx="553">
                  <c:v>4.4895494185299381</c:v>
                </c:pt>
                <c:pt idx="554">
                  <c:v>0.29146640612510155</c:v>
                </c:pt>
                <c:pt idx="555">
                  <c:v>2.608729346053412</c:v>
                </c:pt>
                <c:pt idx="556">
                  <c:v>0.23837789573398305</c:v>
                </c:pt>
                <c:pt idx="557">
                  <c:v>0.47836868411190114</c:v>
                </c:pt>
                <c:pt idx="558">
                  <c:v>0.2760523478074921</c:v>
                </c:pt>
                <c:pt idx="559">
                  <c:v>1.6533115767931283</c:v>
                </c:pt>
                <c:pt idx="560">
                  <c:v>1.0913794944392854</c:v>
                </c:pt>
                <c:pt idx="561">
                  <c:v>0.31448953497167553</c:v>
                </c:pt>
                <c:pt idx="562">
                  <c:v>0.23683573494948118</c:v>
                </c:pt>
                <c:pt idx="563">
                  <c:v>0.58281620005810553</c:v>
                </c:pt>
                <c:pt idx="564">
                  <c:v>0.31801721282437523</c:v>
                </c:pt>
                <c:pt idx="565">
                  <c:v>0.35644248934240541</c:v>
                </c:pt>
                <c:pt idx="566">
                  <c:v>0.26470076280061083</c:v>
                </c:pt>
                <c:pt idx="567">
                  <c:v>0.59682826510901466</c:v>
                </c:pt>
                <c:pt idx="568">
                  <c:v>1.286921109684096</c:v>
                </c:pt>
                <c:pt idx="569">
                  <c:v>0.24132420802175503</c:v>
                </c:pt>
                <c:pt idx="570">
                  <c:v>0.23922469975632921</c:v>
                </c:pt>
                <c:pt idx="571">
                  <c:v>0.35625381626774799</c:v>
                </c:pt>
                <c:pt idx="572">
                  <c:v>0.23937296876423186</c:v>
                </c:pt>
                <c:pt idx="573">
                  <c:v>0.23540571567698088</c:v>
                </c:pt>
                <c:pt idx="574">
                  <c:v>0.38326096090086548</c:v>
                </c:pt>
                <c:pt idx="575">
                  <c:v>0.36279920139722516</c:v>
                </c:pt>
                <c:pt idx="576">
                  <c:v>2.0201043175477951</c:v>
                </c:pt>
                <c:pt idx="577">
                  <c:v>0.4478488991969436</c:v>
                </c:pt>
                <c:pt idx="578">
                  <c:v>0.3115288670691061</c:v>
                </c:pt>
                <c:pt idx="579">
                  <c:v>0.3915715211869974</c:v>
                </c:pt>
                <c:pt idx="580">
                  <c:v>1.0006485815741319</c:v>
                </c:pt>
                <c:pt idx="581">
                  <c:v>2.1992611158607875</c:v>
                </c:pt>
                <c:pt idx="582">
                  <c:v>0.41320043747547119</c:v>
                </c:pt>
                <c:pt idx="583">
                  <c:v>0.77844492288266531</c:v>
                </c:pt>
                <c:pt idx="584">
                  <c:v>0.23248140055101307</c:v>
                </c:pt>
                <c:pt idx="585">
                  <c:v>1.8231128200192996</c:v>
                </c:pt>
                <c:pt idx="586">
                  <c:v>0.65252248701988014</c:v>
                </c:pt>
                <c:pt idx="587">
                  <c:v>5.7884103365923147</c:v>
                </c:pt>
                <c:pt idx="588">
                  <c:v>0.3830502910213413</c:v>
                </c:pt>
                <c:pt idx="589">
                  <c:v>0.74719979864313579</c:v>
                </c:pt>
                <c:pt idx="590">
                  <c:v>6.2695457517734754</c:v>
                </c:pt>
                <c:pt idx="591">
                  <c:v>0.59679380481681532</c:v>
                </c:pt>
                <c:pt idx="592">
                  <c:v>0.29897302255238734</c:v>
                </c:pt>
                <c:pt idx="593">
                  <c:v>0.25766621860656214</c:v>
                </c:pt>
                <c:pt idx="594">
                  <c:v>2.515917006499631</c:v>
                </c:pt>
                <c:pt idx="595">
                  <c:v>0.31224861082441446</c:v>
                </c:pt>
                <c:pt idx="596">
                  <c:v>1.1604407676084199</c:v>
                </c:pt>
                <c:pt idx="597">
                  <c:v>1.815838561794286</c:v>
                </c:pt>
                <c:pt idx="598">
                  <c:v>3.5396301400207175</c:v>
                </c:pt>
                <c:pt idx="599">
                  <c:v>1.1399165894683509</c:v>
                </c:pt>
                <c:pt idx="600">
                  <c:v>0.28781479242310704</c:v>
                </c:pt>
                <c:pt idx="601">
                  <c:v>3.2642817332932479</c:v>
                </c:pt>
                <c:pt idx="602">
                  <c:v>0.24319661680022464</c:v>
                </c:pt>
                <c:pt idx="603">
                  <c:v>0.35177723550988194</c:v>
                </c:pt>
                <c:pt idx="604">
                  <c:v>0.23139015141924679</c:v>
                </c:pt>
                <c:pt idx="605">
                  <c:v>0.30795280535403735</c:v>
                </c:pt>
                <c:pt idx="606">
                  <c:v>0.27836291938254742</c:v>
                </c:pt>
                <c:pt idx="607">
                  <c:v>0.23094324174460701</c:v>
                </c:pt>
                <c:pt idx="608">
                  <c:v>1.0697117490365891</c:v>
                </c:pt>
                <c:pt idx="609">
                  <c:v>0.24103460256044928</c:v>
                </c:pt>
                <c:pt idx="610">
                  <c:v>0.35432244472318097</c:v>
                </c:pt>
                <c:pt idx="611">
                  <c:v>2.3146797574274913</c:v>
                </c:pt>
                <c:pt idx="612">
                  <c:v>0.45578546867733705</c:v>
                </c:pt>
                <c:pt idx="613">
                  <c:v>0.33746142873285434</c:v>
                </c:pt>
                <c:pt idx="614">
                  <c:v>0.24516854455398518</c:v>
                </c:pt>
                <c:pt idx="615">
                  <c:v>0.32684995800121824</c:v>
                </c:pt>
                <c:pt idx="616">
                  <c:v>0.23071583043036337</c:v>
                </c:pt>
                <c:pt idx="617">
                  <c:v>0.80811836280616678</c:v>
                </c:pt>
                <c:pt idx="618">
                  <c:v>0.23296552980148133</c:v>
                </c:pt>
                <c:pt idx="619">
                  <c:v>0.23534326032253183</c:v>
                </c:pt>
                <c:pt idx="620">
                  <c:v>10.623099158928802</c:v>
                </c:pt>
                <c:pt idx="621">
                  <c:v>0.27904447848773328</c:v>
                </c:pt>
                <c:pt idx="622">
                  <c:v>0.49790986008043214</c:v>
                </c:pt>
                <c:pt idx="623">
                  <c:v>0.40744041226638528</c:v>
                </c:pt>
                <c:pt idx="624">
                  <c:v>4.9081567600697236</c:v>
                </c:pt>
                <c:pt idx="625">
                  <c:v>0.55104504932913245</c:v>
                </c:pt>
                <c:pt idx="626">
                  <c:v>0.52104471940651853</c:v>
                </c:pt>
                <c:pt idx="627">
                  <c:v>4.8424451671581004</c:v>
                </c:pt>
                <c:pt idx="628">
                  <c:v>1.0831612073001606</c:v>
                </c:pt>
                <c:pt idx="629">
                  <c:v>1.0158944831188523</c:v>
                </c:pt>
                <c:pt idx="630">
                  <c:v>0.4043320556347505</c:v>
                </c:pt>
                <c:pt idx="631">
                  <c:v>0.92776578198371107</c:v>
                </c:pt>
                <c:pt idx="632">
                  <c:v>0.23308288480111861</c:v>
                </c:pt>
                <c:pt idx="633">
                  <c:v>0.30543767592824811</c:v>
                </c:pt>
                <c:pt idx="634">
                  <c:v>0.25691047754580743</c:v>
                </c:pt>
                <c:pt idx="635">
                  <c:v>0.5777096039832359</c:v>
                </c:pt>
                <c:pt idx="636">
                  <c:v>0.39292663504021563</c:v>
                </c:pt>
                <c:pt idx="637">
                  <c:v>0.40916982364530563</c:v>
                </c:pt>
                <c:pt idx="638">
                  <c:v>0.40814598334187108</c:v>
                </c:pt>
                <c:pt idx="639">
                  <c:v>1.0055056953508026</c:v>
                </c:pt>
                <c:pt idx="640">
                  <c:v>0.33180337573998164</c:v>
                </c:pt>
                <c:pt idx="641">
                  <c:v>0.41854539107623417</c:v>
                </c:pt>
                <c:pt idx="642">
                  <c:v>0.62160041759691165</c:v>
                </c:pt>
                <c:pt idx="643">
                  <c:v>0.31835229651938124</c:v>
                </c:pt>
                <c:pt idx="644">
                  <c:v>0.23118424377844593</c:v>
                </c:pt>
                <c:pt idx="645">
                  <c:v>0.23114928753264041</c:v>
                </c:pt>
                <c:pt idx="646">
                  <c:v>0.25636049595853772</c:v>
                </c:pt>
                <c:pt idx="647">
                  <c:v>2.0180014374549975</c:v>
                </c:pt>
                <c:pt idx="648">
                  <c:v>0.25059962068137098</c:v>
                </c:pt>
                <c:pt idx="649">
                  <c:v>6.7210046952475686</c:v>
                </c:pt>
                <c:pt idx="650">
                  <c:v>0.23965945825534951</c:v>
                </c:pt>
                <c:pt idx="651">
                  <c:v>0.25939552922996245</c:v>
                </c:pt>
                <c:pt idx="652">
                  <c:v>0.2352730675861936</c:v>
                </c:pt>
                <c:pt idx="653">
                  <c:v>0.38076818788543498</c:v>
                </c:pt>
                <c:pt idx="654">
                  <c:v>0.86759423005210445</c:v>
                </c:pt>
                <c:pt idx="655">
                  <c:v>0.49282872506159953</c:v>
                </c:pt>
                <c:pt idx="656">
                  <c:v>0.25592617923271088</c:v>
                </c:pt>
                <c:pt idx="657">
                  <c:v>1.9708094796278299</c:v>
                </c:pt>
                <c:pt idx="658">
                  <c:v>0.33376528731745664</c:v>
                </c:pt>
                <c:pt idx="659">
                  <c:v>0.27289345745100546</c:v>
                </c:pt>
                <c:pt idx="660">
                  <c:v>0.76082131286346</c:v>
                </c:pt>
                <c:pt idx="661">
                  <c:v>0.23147002240866121</c:v>
                </c:pt>
                <c:pt idx="662">
                  <c:v>3.6637763583728713</c:v>
                </c:pt>
                <c:pt idx="663">
                  <c:v>0.4359161247773029</c:v>
                </c:pt>
                <c:pt idx="664">
                  <c:v>0.31118634460722272</c:v>
                </c:pt>
                <c:pt idx="665">
                  <c:v>0.32766031471990065</c:v>
                </c:pt>
                <c:pt idx="666">
                  <c:v>0.41285990296335973</c:v>
                </c:pt>
                <c:pt idx="667">
                  <c:v>0.29198718704055548</c:v>
                </c:pt>
                <c:pt idx="668">
                  <c:v>0.2315423151349274</c:v>
                </c:pt>
                <c:pt idx="669">
                  <c:v>0.23507753983905189</c:v>
                </c:pt>
                <c:pt idx="670">
                  <c:v>0.37110774733894697</c:v>
                </c:pt>
                <c:pt idx="671">
                  <c:v>1.6686976499278865</c:v>
                </c:pt>
                <c:pt idx="672">
                  <c:v>0.31014262840773144</c:v>
                </c:pt>
                <c:pt idx="673">
                  <c:v>0.29193975584772724</c:v>
                </c:pt>
                <c:pt idx="674">
                  <c:v>0.54888130575543104</c:v>
                </c:pt>
                <c:pt idx="675">
                  <c:v>0.27282402210770962</c:v>
                </c:pt>
                <c:pt idx="676">
                  <c:v>0.33334865794736307</c:v>
                </c:pt>
                <c:pt idx="677">
                  <c:v>0.47740132189076911</c:v>
                </c:pt>
                <c:pt idx="678">
                  <c:v>0.40310513029511769</c:v>
                </c:pt>
                <c:pt idx="679">
                  <c:v>0.2422991484981345</c:v>
                </c:pt>
                <c:pt idx="680">
                  <c:v>0.6479770414963999</c:v>
                </c:pt>
                <c:pt idx="681">
                  <c:v>2.6716147334732439</c:v>
                </c:pt>
                <c:pt idx="682">
                  <c:v>0.42716705606961014</c:v>
                </c:pt>
                <c:pt idx="683">
                  <c:v>1.00648119538908</c:v>
                </c:pt>
                <c:pt idx="684">
                  <c:v>2.48330609548412</c:v>
                </c:pt>
                <c:pt idx="685">
                  <c:v>0.30673716248133431</c:v>
                </c:pt>
                <c:pt idx="686">
                  <c:v>0.2872177807230395</c:v>
                </c:pt>
                <c:pt idx="687">
                  <c:v>0.26587438858379642</c:v>
                </c:pt>
                <c:pt idx="688">
                  <c:v>0.4030084388432072</c:v>
                </c:pt>
                <c:pt idx="689">
                  <c:v>0.3159889234515274</c:v>
                </c:pt>
                <c:pt idx="690">
                  <c:v>0.3194940876293173</c:v>
                </c:pt>
                <c:pt idx="691">
                  <c:v>0.40296043688551719</c:v>
                </c:pt>
                <c:pt idx="692">
                  <c:v>1.2450751196312035</c:v>
                </c:pt>
                <c:pt idx="693">
                  <c:v>0.23339121944593155</c:v>
                </c:pt>
                <c:pt idx="694">
                  <c:v>0.48093846320677441</c:v>
                </c:pt>
                <c:pt idx="695">
                  <c:v>1.1043091066145183</c:v>
                </c:pt>
                <c:pt idx="696">
                  <c:v>3.7320127437630086</c:v>
                </c:pt>
                <c:pt idx="697">
                  <c:v>1.5484161255580249</c:v>
                </c:pt>
                <c:pt idx="698">
                  <c:v>1.2758803153147991</c:v>
                </c:pt>
                <c:pt idx="699">
                  <c:v>0.48091171069106231</c:v>
                </c:pt>
                <c:pt idx="700">
                  <c:v>1.476160621467395</c:v>
                </c:pt>
                <c:pt idx="701">
                  <c:v>0.45468188184087238</c:v>
                </c:pt>
                <c:pt idx="702">
                  <c:v>0.24523669521869929</c:v>
                </c:pt>
                <c:pt idx="703">
                  <c:v>0.46174791875635829</c:v>
                </c:pt>
                <c:pt idx="704">
                  <c:v>0.24622392995587561</c:v>
                </c:pt>
                <c:pt idx="705">
                  <c:v>0.23368374202882847</c:v>
                </c:pt>
                <c:pt idx="706">
                  <c:v>0.33458574255233142</c:v>
                </c:pt>
                <c:pt idx="707">
                  <c:v>0.3226776904157076</c:v>
                </c:pt>
                <c:pt idx="708">
                  <c:v>0.2935034136935728</c:v>
                </c:pt>
                <c:pt idx="709">
                  <c:v>1.9938264398102303</c:v>
                </c:pt>
                <c:pt idx="710">
                  <c:v>0.54686925235381345</c:v>
                </c:pt>
                <c:pt idx="711">
                  <c:v>0.26102684310046764</c:v>
                </c:pt>
                <c:pt idx="712">
                  <c:v>0.39260095680010348</c:v>
                </c:pt>
                <c:pt idx="713">
                  <c:v>2.4944296205820624</c:v>
                </c:pt>
                <c:pt idx="714">
                  <c:v>0.23446440868592611</c:v>
                </c:pt>
                <c:pt idx="715">
                  <c:v>0.2607043735357617</c:v>
                </c:pt>
                <c:pt idx="716">
                  <c:v>2.8121686833349306</c:v>
                </c:pt>
                <c:pt idx="717">
                  <c:v>0.8042115860442709</c:v>
                </c:pt>
                <c:pt idx="718">
                  <c:v>0.26284632300853961</c:v>
                </c:pt>
                <c:pt idx="719">
                  <c:v>0.23125159986695842</c:v>
                </c:pt>
                <c:pt idx="720">
                  <c:v>0.32951478122665789</c:v>
                </c:pt>
                <c:pt idx="721">
                  <c:v>0.25050541261552195</c:v>
                </c:pt>
                <c:pt idx="722">
                  <c:v>0.45341672073779887</c:v>
                </c:pt>
                <c:pt idx="723">
                  <c:v>1.5302883197313824</c:v>
                </c:pt>
                <c:pt idx="724">
                  <c:v>0.27985919340083032</c:v>
                </c:pt>
                <c:pt idx="725">
                  <c:v>0.23852641921148221</c:v>
                </c:pt>
                <c:pt idx="726">
                  <c:v>0.32765524291098835</c:v>
                </c:pt>
                <c:pt idx="727">
                  <c:v>0.39253525872239603</c:v>
                </c:pt>
                <c:pt idx="728">
                  <c:v>3.0344558373573705</c:v>
                </c:pt>
                <c:pt idx="729">
                  <c:v>0.256104384473826</c:v>
                </c:pt>
                <c:pt idx="730">
                  <c:v>4.2334966871336759</c:v>
                </c:pt>
                <c:pt idx="731">
                  <c:v>0.32422172510194058</c:v>
                </c:pt>
                <c:pt idx="732">
                  <c:v>0.29334391724810716</c:v>
                </c:pt>
                <c:pt idx="733">
                  <c:v>0.80450902819329562</c:v>
                </c:pt>
                <c:pt idx="734">
                  <c:v>0.50956238693997857</c:v>
                </c:pt>
                <c:pt idx="735">
                  <c:v>0.33613693074168594</c:v>
                </c:pt>
                <c:pt idx="736">
                  <c:v>0.23933383085803395</c:v>
                </c:pt>
                <c:pt idx="737">
                  <c:v>0.24608182488071728</c:v>
                </c:pt>
                <c:pt idx="738">
                  <c:v>1.3384277010754566</c:v>
                </c:pt>
                <c:pt idx="739">
                  <c:v>0.27516640512545609</c:v>
                </c:pt>
                <c:pt idx="740">
                  <c:v>0.37920347326462772</c:v>
                </c:pt>
                <c:pt idx="741">
                  <c:v>0.81428461220785708</c:v>
                </c:pt>
                <c:pt idx="742">
                  <c:v>0.79043593628374476</c:v>
                </c:pt>
                <c:pt idx="743">
                  <c:v>0.2466343557729499</c:v>
                </c:pt>
                <c:pt idx="744">
                  <c:v>0.31068121129415283</c:v>
                </c:pt>
                <c:pt idx="745">
                  <c:v>1.9562092550352475</c:v>
                </c:pt>
                <c:pt idx="746">
                  <c:v>1.4157656285641567</c:v>
                </c:pt>
                <c:pt idx="747">
                  <c:v>0.42266244925509078</c:v>
                </c:pt>
                <c:pt idx="748">
                  <c:v>0.2353757231710949</c:v>
                </c:pt>
                <c:pt idx="749">
                  <c:v>0.31804418480873475</c:v>
                </c:pt>
                <c:pt idx="750">
                  <c:v>3.4764987652664727</c:v>
                </c:pt>
                <c:pt idx="751">
                  <c:v>0.60175708413959406</c:v>
                </c:pt>
                <c:pt idx="752">
                  <c:v>0.67083959542467442</c:v>
                </c:pt>
                <c:pt idx="753">
                  <c:v>0.23409918428811616</c:v>
                </c:pt>
                <c:pt idx="754">
                  <c:v>0.51301508959525421</c:v>
                </c:pt>
                <c:pt idx="755">
                  <c:v>1.7049695527713356</c:v>
                </c:pt>
                <c:pt idx="756">
                  <c:v>0.2822122410171426</c:v>
                </c:pt>
                <c:pt idx="757">
                  <c:v>0.87217198368411175</c:v>
                </c:pt>
                <c:pt idx="758">
                  <c:v>0.35744143488868629</c:v>
                </c:pt>
                <c:pt idx="759">
                  <c:v>0.37322781317743936</c:v>
                </c:pt>
                <c:pt idx="760">
                  <c:v>0.3264647941286456</c:v>
                </c:pt>
                <c:pt idx="761">
                  <c:v>0.28459327629226905</c:v>
                </c:pt>
                <c:pt idx="762">
                  <c:v>1.509915895310078</c:v>
                </c:pt>
                <c:pt idx="763">
                  <c:v>1.3425394279956899</c:v>
                </c:pt>
                <c:pt idx="764">
                  <c:v>0.37100905892028058</c:v>
                </c:pt>
                <c:pt idx="765">
                  <c:v>0.26136081220631069</c:v>
                </c:pt>
                <c:pt idx="766">
                  <c:v>0.43862434408592915</c:v>
                </c:pt>
                <c:pt idx="767">
                  <c:v>0.47544726264663173</c:v>
                </c:pt>
                <c:pt idx="768">
                  <c:v>2.419282295932744</c:v>
                </c:pt>
                <c:pt idx="769">
                  <c:v>1.3797044810294103</c:v>
                </c:pt>
                <c:pt idx="770">
                  <c:v>1.8085631518739769</c:v>
                </c:pt>
                <c:pt idx="771">
                  <c:v>10.10435969830842</c:v>
                </c:pt>
                <c:pt idx="772">
                  <c:v>0.37526980707629121</c:v>
                </c:pt>
                <c:pt idx="773">
                  <c:v>0.23651505802855832</c:v>
                </c:pt>
                <c:pt idx="774">
                  <c:v>0.33320627269056957</c:v>
                </c:pt>
                <c:pt idx="775">
                  <c:v>0.43642119099731197</c:v>
                </c:pt>
                <c:pt idx="776">
                  <c:v>0.29098788205715986</c:v>
                </c:pt>
                <c:pt idx="777">
                  <c:v>0.289380588699786</c:v>
                </c:pt>
                <c:pt idx="778">
                  <c:v>0.23104107788324757</c:v>
                </c:pt>
                <c:pt idx="779">
                  <c:v>0.49320855594369362</c:v>
                </c:pt>
                <c:pt idx="780">
                  <c:v>0.25002904039859919</c:v>
                </c:pt>
                <c:pt idx="781">
                  <c:v>0.25900585896799699</c:v>
                </c:pt>
                <c:pt idx="782">
                  <c:v>0.4571733308039031</c:v>
                </c:pt>
                <c:pt idx="783">
                  <c:v>0.26967734398080556</c:v>
                </c:pt>
                <c:pt idx="784">
                  <c:v>0.32570234409909227</c:v>
                </c:pt>
                <c:pt idx="785">
                  <c:v>0.29577719196912433</c:v>
                </c:pt>
                <c:pt idx="786">
                  <c:v>0.23390285505822583</c:v>
                </c:pt>
                <c:pt idx="787">
                  <c:v>0.27018271017525219</c:v>
                </c:pt>
                <c:pt idx="788">
                  <c:v>0.26823923636386604</c:v>
                </c:pt>
                <c:pt idx="789">
                  <c:v>0.36496540023636115</c:v>
                </c:pt>
                <c:pt idx="790">
                  <c:v>0.32576567453372501</c:v>
                </c:pt>
                <c:pt idx="791">
                  <c:v>0.50314014115042671</c:v>
                </c:pt>
                <c:pt idx="792">
                  <c:v>0.24958949204425251</c:v>
                </c:pt>
                <c:pt idx="793">
                  <c:v>0.27579964625121312</c:v>
                </c:pt>
                <c:pt idx="794">
                  <c:v>0.64959858630423106</c:v>
                </c:pt>
                <c:pt idx="795">
                  <c:v>0.23578133773097032</c:v>
                </c:pt>
                <c:pt idx="796">
                  <c:v>0.32537086426577011</c:v>
                </c:pt>
                <c:pt idx="797">
                  <c:v>0.4772134215748145</c:v>
                </c:pt>
                <c:pt idx="798">
                  <c:v>0.23669506707234045</c:v>
                </c:pt>
                <c:pt idx="799">
                  <c:v>0.24182752388597151</c:v>
                </c:pt>
                <c:pt idx="800">
                  <c:v>0.35344288700437931</c:v>
                </c:pt>
                <c:pt idx="801">
                  <c:v>0.24448961849746986</c:v>
                </c:pt>
                <c:pt idx="802">
                  <c:v>0.2401472179820332</c:v>
                </c:pt>
                <c:pt idx="803">
                  <c:v>0.27664602048930476</c:v>
                </c:pt>
                <c:pt idx="804">
                  <c:v>0.32042851399537348</c:v>
                </c:pt>
                <c:pt idx="805">
                  <c:v>0.24387560083335513</c:v>
                </c:pt>
                <c:pt idx="806">
                  <c:v>0.23757367610422564</c:v>
                </c:pt>
                <c:pt idx="807">
                  <c:v>1.8426883763476489</c:v>
                </c:pt>
                <c:pt idx="808">
                  <c:v>0.23432775193687805</c:v>
                </c:pt>
                <c:pt idx="809">
                  <c:v>1.8426710730927329</c:v>
                </c:pt>
                <c:pt idx="810">
                  <c:v>0.23504163146631551</c:v>
                </c:pt>
                <c:pt idx="811">
                  <c:v>1.1654905339149515</c:v>
                </c:pt>
                <c:pt idx="812">
                  <c:v>1.8815915134130714</c:v>
                </c:pt>
                <c:pt idx="813">
                  <c:v>0.24614756299584351</c:v>
                </c:pt>
                <c:pt idx="814">
                  <c:v>1.1091104364532312</c:v>
                </c:pt>
                <c:pt idx="815">
                  <c:v>0.25542118325877361</c:v>
                </c:pt>
                <c:pt idx="816">
                  <c:v>0.23069245219535217</c:v>
                </c:pt>
                <c:pt idx="817">
                  <c:v>0.46035063818845412</c:v>
                </c:pt>
                <c:pt idx="818">
                  <c:v>0.35854907885472026</c:v>
                </c:pt>
                <c:pt idx="819">
                  <c:v>0.27146131070197188</c:v>
                </c:pt>
                <c:pt idx="820">
                  <c:v>1.1841469421319442</c:v>
                </c:pt>
                <c:pt idx="821">
                  <c:v>0.23071854929480029</c:v>
                </c:pt>
                <c:pt idx="822">
                  <c:v>0.26347954662771289</c:v>
                </c:pt>
                <c:pt idx="823">
                  <c:v>25.551312803865539</c:v>
                </c:pt>
                <c:pt idx="824">
                  <c:v>0.39142178050021048</c:v>
                </c:pt>
                <c:pt idx="825">
                  <c:v>0.31170836920896605</c:v>
                </c:pt>
                <c:pt idx="826">
                  <c:v>0.3334765595054528</c:v>
                </c:pt>
                <c:pt idx="827">
                  <c:v>0.47357680196297991</c:v>
                </c:pt>
                <c:pt idx="828">
                  <c:v>0.44186717385379781</c:v>
                </c:pt>
                <c:pt idx="829">
                  <c:v>0.61130748170410243</c:v>
                </c:pt>
                <c:pt idx="830">
                  <c:v>0.42411020501796015</c:v>
                </c:pt>
                <c:pt idx="831">
                  <c:v>0.28194687505208849</c:v>
                </c:pt>
                <c:pt idx="832">
                  <c:v>0.23076849640879094</c:v>
                </c:pt>
                <c:pt idx="833">
                  <c:v>0.49174447476285232</c:v>
                </c:pt>
                <c:pt idx="834">
                  <c:v>2.7009746414054909</c:v>
                </c:pt>
                <c:pt idx="835">
                  <c:v>0.34203597769897343</c:v>
                </c:pt>
                <c:pt idx="836">
                  <c:v>0.34320346323425066</c:v>
                </c:pt>
                <c:pt idx="837">
                  <c:v>0.28047940873493293</c:v>
                </c:pt>
                <c:pt idx="838">
                  <c:v>1.1158564385978988</c:v>
                </c:pt>
                <c:pt idx="839">
                  <c:v>9.2955377167697595</c:v>
                </c:pt>
                <c:pt idx="840">
                  <c:v>0.23184512135214441</c:v>
                </c:pt>
                <c:pt idx="841">
                  <c:v>2.5595112403945368</c:v>
                </c:pt>
                <c:pt idx="842">
                  <c:v>0.34882534441392643</c:v>
                </c:pt>
                <c:pt idx="843">
                  <c:v>0.48836288037309528</c:v>
                </c:pt>
                <c:pt idx="844">
                  <c:v>1.8395567992115236</c:v>
                </c:pt>
                <c:pt idx="845">
                  <c:v>3.4136940050254676</c:v>
                </c:pt>
                <c:pt idx="846">
                  <c:v>0.47672650183751863</c:v>
                </c:pt>
                <c:pt idx="847">
                  <c:v>2.1613026833478743</c:v>
                </c:pt>
                <c:pt idx="848">
                  <c:v>0.28498460906280099</c:v>
                </c:pt>
                <c:pt idx="849">
                  <c:v>0.41879786497857996</c:v>
                </c:pt>
                <c:pt idx="850">
                  <c:v>1.4278203621870968</c:v>
                </c:pt>
                <c:pt idx="851">
                  <c:v>3.0218950207705353</c:v>
                </c:pt>
                <c:pt idx="852">
                  <c:v>0.24116059703458781</c:v>
                </c:pt>
                <c:pt idx="853">
                  <c:v>0.24157177013083775</c:v>
                </c:pt>
                <c:pt idx="854">
                  <c:v>2.1759228072817818</c:v>
                </c:pt>
                <c:pt idx="855">
                  <c:v>3.7491823576951386</c:v>
                </c:pt>
                <c:pt idx="856">
                  <c:v>3.2647111799584234</c:v>
                </c:pt>
                <c:pt idx="857">
                  <c:v>0.23142411142061303</c:v>
                </c:pt>
                <c:pt idx="858">
                  <c:v>1.364865589940119</c:v>
                </c:pt>
                <c:pt idx="859">
                  <c:v>0.2487292609918661</c:v>
                </c:pt>
                <c:pt idx="860">
                  <c:v>0.29613806913828067</c:v>
                </c:pt>
                <c:pt idx="861">
                  <c:v>0.23144978311605402</c:v>
                </c:pt>
                <c:pt idx="862">
                  <c:v>0.40716455718139322</c:v>
                </c:pt>
                <c:pt idx="863">
                  <c:v>0.25342537059335735</c:v>
                </c:pt>
                <c:pt idx="864">
                  <c:v>1.7731611785337522</c:v>
                </c:pt>
                <c:pt idx="865">
                  <c:v>1.38735439611545</c:v>
                </c:pt>
                <c:pt idx="866">
                  <c:v>1.2053769241068109</c:v>
                </c:pt>
                <c:pt idx="867">
                  <c:v>0.2912959888323472</c:v>
                </c:pt>
                <c:pt idx="868">
                  <c:v>0.2766524760429625</c:v>
                </c:pt>
                <c:pt idx="869">
                  <c:v>0.59283463022029215</c:v>
                </c:pt>
                <c:pt idx="870">
                  <c:v>0.23725674454597112</c:v>
                </c:pt>
                <c:pt idx="871">
                  <c:v>0.60155388283177469</c:v>
                </c:pt>
                <c:pt idx="872">
                  <c:v>0.92142292005427562</c:v>
                </c:pt>
                <c:pt idx="873">
                  <c:v>2.9106661745561633</c:v>
                </c:pt>
                <c:pt idx="874">
                  <c:v>0.37884480448859553</c:v>
                </c:pt>
                <c:pt idx="875">
                  <c:v>0.77488136976583499</c:v>
                </c:pt>
                <c:pt idx="876">
                  <c:v>0.37391425828388702</c:v>
                </c:pt>
                <c:pt idx="877">
                  <c:v>1.2491152714115836</c:v>
                </c:pt>
                <c:pt idx="878">
                  <c:v>12.109160369763464</c:v>
                </c:pt>
                <c:pt idx="879">
                  <c:v>0.39459710664564773</c:v>
                </c:pt>
                <c:pt idx="880">
                  <c:v>2.9076860990825653</c:v>
                </c:pt>
                <c:pt idx="881">
                  <c:v>0.24869343424207668</c:v>
                </c:pt>
                <c:pt idx="882">
                  <c:v>0.3287524578957024</c:v>
                </c:pt>
                <c:pt idx="883">
                  <c:v>0.28074158065565102</c:v>
                </c:pt>
                <c:pt idx="884">
                  <c:v>0.74671935521967558</c:v>
                </c:pt>
                <c:pt idx="885">
                  <c:v>0.29088515746809618</c:v>
                </c:pt>
                <c:pt idx="886">
                  <c:v>0.2423227476291625</c:v>
                </c:pt>
                <c:pt idx="887">
                  <c:v>0.32759452083354024</c:v>
                </c:pt>
                <c:pt idx="888">
                  <c:v>0.33810967892337085</c:v>
                </c:pt>
                <c:pt idx="889">
                  <c:v>0.25877013210508604</c:v>
                </c:pt>
                <c:pt idx="890">
                  <c:v>0.54346217447016221</c:v>
                </c:pt>
                <c:pt idx="891">
                  <c:v>0.32318202046763334</c:v>
                </c:pt>
                <c:pt idx="892">
                  <c:v>0.23429084583139248</c:v>
                </c:pt>
                <c:pt idx="893">
                  <c:v>0.51746578263194598</c:v>
                </c:pt>
                <c:pt idx="894">
                  <c:v>0.49380582968382408</c:v>
                </c:pt>
                <c:pt idx="895">
                  <c:v>0.3121842608131713</c:v>
                </c:pt>
                <c:pt idx="896">
                  <c:v>0.23248994778150289</c:v>
                </c:pt>
                <c:pt idx="897">
                  <c:v>0.36399017153681312</c:v>
                </c:pt>
                <c:pt idx="898">
                  <c:v>0.38985848302519699</c:v>
                </c:pt>
                <c:pt idx="899">
                  <c:v>0.41021662266022307</c:v>
                </c:pt>
                <c:pt idx="900">
                  <c:v>0.60075341089458911</c:v>
                </c:pt>
                <c:pt idx="901">
                  <c:v>0.52721984878212358</c:v>
                </c:pt>
                <c:pt idx="902">
                  <c:v>4.089126128513775</c:v>
                </c:pt>
                <c:pt idx="903">
                  <c:v>0.25856814431119746</c:v>
                </c:pt>
                <c:pt idx="904">
                  <c:v>4.1446396779250296</c:v>
                </c:pt>
                <c:pt idx="905">
                  <c:v>6.0800979148442158</c:v>
                </c:pt>
                <c:pt idx="906">
                  <c:v>0.31749191899180473</c:v>
                </c:pt>
                <c:pt idx="907">
                  <c:v>0.44018729351616642</c:v>
                </c:pt>
                <c:pt idx="908">
                  <c:v>1.3060735843328128</c:v>
                </c:pt>
                <c:pt idx="909">
                  <c:v>0.30370302951042916</c:v>
                </c:pt>
                <c:pt idx="910">
                  <c:v>0.23068562807335113</c:v>
                </c:pt>
                <c:pt idx="911">
                  <c:v>0.23533109795006868</c:v>
                </c:pt>
                <c:pt idx="912">
                  <c:v>0.279503265168217</c:v>
                </c:pt>
                <c:pt idx="913">
                  <c:v>0.61998236214027092</c:v>
                </c:pt>
                <c:pt idx="914">
                  <c:v>0.49353086275708602</c:v>
                </c:pt>
                <c:pt idx="915">
                  <c:v>0.240641142297218</c:v>
                </c:pt>
                <c:pt idx="916">
                  <c:v>2.0916997969632432</c:v>
                </c:pt>
                <c:pt idx="917">
                  <c:v>0.28949606909413417</c:v>
                </c:pt>
                <c:pt idx="918">
                  <c:v>0.39696403329340035</c:v>
                </c:pt>
                <c:pt idx="919">
                  <c:v>0.57295785595786142</c:v>
                </c:pt>
                <c:pt idx="920">
                  <c:v>0.23165973544417906</c:v>
                </c:pt>
                <c:pt idx="921">
                  <c:v>3.1988880009298466</c:v>
                </c:pt>
                <c:pt idx="922">
                  <c:v>0.33111747419036464</c:v>
                </c:pt>
                <c:pt idx="923">
                  <c:v>0.55283563899792298</c:v>
                </c:pt>
                <c:pt idx="924">
                  <c:v>0.27248659513450069</c:v>
                </c:pt>
                <c:pt idx="925">
                  <c:v>0.39670935207449742</c:v>
                </c:pt>
                <c:pt idx="926">
                  <c:v>2.1126472693112701</c:v>
                </c:pt>
                <c:pt idx="927">
                  <c:v>0.60290801452135723</c:v>
                </c:pt>
                <c:pt idx="928">
                  <c:v>0.33420889148434318</c:v>
                </c:pt>
                <c:pt idx="929">
                  <c:v>0.3810822907526259</c:v>
                </c:pt>
                <c:pt idx="930">
                  <c:v>0.33149914964449695</c:v>
                </c:pt>
                <c:pt idx="931">
                  <c:v>0.23864720736534806</c:v>
                </c:pt>
                <c:pt idx="932">
                  <c:v>0.84973649621277225</c:v>
                </c:pt>
                <c:pt idx="933">
                  <c:v>0.31872900620976874</c:v>
                </c:pt>
                <c:pt idx="934">
                  <c:v>0.51184993963594927</c:v>
                </c:pt>
                <c:pt idx="935">
                  <c:v>0.31061767127573447</c:v>
                </c:pt>
                <c:pt idx="936">
                  <c:v>0.35637692865034865</c:v>
                </c:pt>
                <c:pt idx="937">
                  <c:v>0.37871675677017747</c:v>
                </c:pt>
                <c:pt idx="938">
                  <c:v>1.5493392688899661</c:v>
                </c:pt>
                <c:pt idx="939">
                  <c:v>0.27767789081922123</c:v>
                </c:pt>
                <c:pt idx="940">
                  <c:v>0.25857884036187673</c:v>
                </c:pt>
                <c:pt idx="941">
                  <c:v>0.39196342227815562</c:v>
                </c:pt>
                <c:pt idx="942">
                  <c:v>0.56207659480397565</c:v>
                </c:pt>
                <c:pt idx="943">
                  <c:v>10.72609787950031</c:v>
                </c:pt>
                <c:pt idx="944">
                  <c:v>0.37471631708177688</c:v>
                </c:pt>
                <c:pt idx="945">
                  <c:v>1.7642224660773769</c:v>
                </c:pt>
                <c:pt idx="946">
                  <c:v>0.33977901503461294</c:v>
                </c:pt>
                <c:pt idx="947">
                  <c:v>0.23185855023616608</c:v>
                </c:pt>
                <c:pt idx="948">
                  <c:v>0.48869840093523548</c:v>
                </c:pt>
                <c:pt idx="949">
                  <c:v>0.2955367408480698</c:v>
                </c:pt>
                <c:pt idx="950">
                  <c:v>0.27292673022626079</c:v>
                </c:pt>
                <c:pt idx="951">
                  <c:v>0.83524321551113712</c:v>
                </c:pt>
                <c:pt idx="952">
                  <c:v>0.23068416759555244</c:v>
                </c:pt>
                <c:pt idx="953">
                  <c:v>0.32814560171593699</c:v>
                </c:pt>
                <c:pt idx="954">
                  <c:v>0.27117176372015206</c:v>
                </c:pt>
                <c:pt idx="955">
                  <c:v>0.68395968719074451</c:v>
                </c:pt>
                <c:pt idx="956">
                  <c:v>0.71184067985177757</c:v>
                </c:pt>
                <c:pt idx="957">
                  <c:v>0.33661775265119531</c:v>
                </c:pt>
                <c:pt idx="958">
                  <c:v>0.78942162796031745</c:v>
                </c:pt>
                <c:pt idx="959">
                  <c:v>0.38282756370158033</c:v>
                </c:pt>
                <c:pt idx="960">
                  <c:v>0.31535757587665403</c:v>
                </c:pt>
                <c:pt idx="961">
                  <c:v>0.30450987506765448</c:v>
                </c:pt>
                <c:pt idx="962">
                  <c:v>0.43825208824887563</c:v>
                </c:pt>
                <c:pt idx="963">
                  <c:v>1.5168072069221115</c:v>
                </c:pt>
                <c:pt idx="964">
                  <c:v>1.8449954656551277</c:v>
                </c:pt>
                <c:pt idx="965">
                  <c:v>0.23174512803376213</c:v>
                </c:pt>
                <c:pt idx="966">
                  <c:v>1.78140999938927</c:v>
                </c:pt>
                <c:pt idx="967">
                  <c:v>0.60985364316676238</c:v>
                </c:pt>
                <c:pt idx="968">
                  <c:v>4.464201133989711</c:v>
                </c:pt>
                <c:pt idx="969">
                  <c:v>1.971273571834101</c:v>
                </c:pt>
                <c:pt idx="970">
                  <c:v>0.56845316291826675</c:v>
                </c:pt>
                <c:pt idx="971">
                  <c:v>0.49961876671135541</c:v>
                </c:pt>
                <c:pt idx="972">
                  <c:v>0.44512066036767051</c:v>
                </c:pt>
                <c:pt idx="973">
                  <c:v>0.23105393135517882</c:v>
                </c:pt>
                <c:pt idx="974">
                  <c:v>0.36904614915707185</c:v>
                </c:pt>
                <c:pt idx="975">
                  <c:v>0.23618820338138757</c:v>
                </c:pt>
                <c:pt idx="976">
                  <c:v>0.29100975716168143</c:v>
                </c:pt>
                <c:pt idx="977">
                  <c:v>0.77012831028780759</c:v>
                </c:pt>
                <c:pt idx="978">
                  <c:v>0.45902105192411158</c:v>
                </c:pt>
                <c:pt idx="979">
                  <c:v>0.27670793271266447</c:v>
                </c:pt>
                <c:pt idx="980">
                  <c:v>0.88236787007621942</c:v>
                </c:pt>
                <c:pt idx="981">
                  <c:v>0.26130546885365491</c:v>
                </c:pt>
                <c:pt idx="982">
                  <c:v>1.2648614508173797</c:v>
                </c:pt>
                <c:pt idx="983">
                  <c:v>0.5190522226688099</c:v>
                </c:pt>
                <c:pt idx="984">
                  <c:v>0.23807292295292326</c:v>
                </c:pt>
                <c:pt idx="985">
                  <c:v>0.70395634186044009</c:v>
                </c:pt>
                <c:pt idx="986">
                  <c:v>0.37197269673660005</c:v>
                </c:pt>
                <c:pt idx="987">
                  <c:v>0.30552591448008037</c:v>
                </c:pt>
                <c:pt idx="988">
                  <c:v>0.30495390168927905</c:v>
                </c:pt>
                <c:pt idx="989">
                  <c:v>0.98727204809763336</c:v>
                </c:pt>
                <c:pt idx="990">
                  <c:v>0.28066478421625196</c:v>
                </c:pt>
                <c:pt idx="991">
                  <c:v>0.78594340028272702</c:v>
                </c:pt>
                <c:pt idx="992">
                  <c:v>0.45616764389131714</c:v>
                </c:pt>
                <c:pt idx="993">
                  <c:v>0.33088712491139582</c:v>
                </c:pt>
                <c:pt idx="994">
                  <c:v>0.2482238399703468</c:v>
                </c:pt>
                <c:pt idx="995">
                  <c:v>0.31618211378080396</c:v>
                </c:pt>
                <c:pt idx="996">
                  <c:v>0.79463843106814425</c:v>
                </c:pt>
                <c:pt idx="997">
                  <c:v>0.27132349330005834</c:v>
                </c:pt>
                <c:pt idx="998">
                  <c:v>6.0079666539436971</c:v>
                </c:pt>
                <c:pt idx="999">
                  <c:v>0.52532745579084128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B-48BB-8A60-40B456D1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2808"/>
        <c:axId val="586992200"/>
      </c:scatterChart>
      <c:valAx>
        <c:axId val="443702808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NPV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of Swap at time t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492219989932017"/>
              <c:y val="0.8326866602609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crossBetween val="midCat"/>
      </c:valAx>
      <c:valAx>
        <c:axId val="5869922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936049268408093E-2"/>
          <c:y val="0.90290073988860653"/>
          <c:w val="0.81587421372238678"/>
          <c:h val="9.390116566785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Initial Margin of 5Y Swap by Least Square Regression</a:t>
            </a:r>
          </a:p>
        </c:rich>
      </c:tx>
      <c:layout>
        <c:manualLayout>
          <c:xMode val="edge"/>
          <c:yMode val="edge"/>
          <c:x val="0.1987646566164154"/>
          <c:y val="3.2822757111597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767897132125"/>
          <c:y val="0.17171296296296296"/>
          <c:w val="0.8500734426545305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Regression!$D$26</c:f>
              <c:strCache>
                <c:ptCount val="1"/>
                <c:pt idx="0">
                  <c:v>Initial Margin Regression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[0]!Time</c:f>
              <c:strCache>
                <c:ptCount val="101"/>
                <c:pt idx="0">
                  <c:v>0</c:v>
                </c:pt>
                <c:pt idx="10">
                  <c:v>0.5</c:v>
                </c:pt>
                <c:pt idx="20">
                  <c:v>1</c:v>
                </c:pt>
                <c:pt idx="30">
                  <c:v>1.5</c:v>
                </c:pt>
                <c:pt idx="40">
                  <c:v>2</c:v>
                </c:pt>
                <c:pt idx="50">
                  <c:v>2.5</c:v>
                </c:pt>
                <c:pt idx="60">
                  <c:v>3</c:v>
                </c:pt>
                <c:pt idx="70">
                  <c:v>3.5</c:v>
                </c:pt>
                <c:pt idx="80">
                  <c:v>4</c:v>
                </c:pt>
                <c:pt idx="90">
                  <c:v>4.5</c:v>
                </c:pt>
                <c:pt idx="100">
                  <c:v>5</c:v>
                </c:pt>
              </c:strCache>
            </c:strRef>
          </c:cat>
          <c:val>
            <c:numRef>
              <c:f>[0]!InitialMargin</c:f>
              <c:numCache>
                <c:formatCode>General</c:formatCode>
                <c:ptCount val="101"/>
                <c:pt idx="0">
                  <c:v>2.2847986130663394</c:v>
                </c:pt>
                <c:pt idx="1">
                  <c:v>2.3254940834868889</c:v>
                </c:pt>
                <c:pt idx="2">
                  <c:v>2.2934789955082908</c:v>
                </c:pt>
                <c:pt idx="3">
                  <c:v>2.4116453128909781</c:v>
                </c:pt>
                <c:pt idx="4">
                  <c:v>2.3198184443966787</c:v>
                </c:pt>
                <c:pt idx="5">
                  <c:v>2.3359677860304933</c:v>
                </c:pt>
                <c:pt idx="6">
                  <c:v>2.4825678630804937</c:v>
                </c:pt>
                <c:pt idx="7">
                  <c:v>2.4134257586444456</c:v>
                </c:pt>
                <c:pt idx="8">
                  <c:v>2.4130464427548</c:v>
                </c:pt>
                <c:pt idx="9">
                  <c:v>2.4379466572943502</c:v>
                </c:pt>
                <c:pt idx="10">
                  <c:v>2.1304628112783526</c:v>
                </c:pt>
                <c:pt idx="11">
                  <c:v>2.1400521504940322</c:v>
                </c:pt>
                <c:pt idx="12">
                  <c:v>2.1592459803580049</c:v>
                </c:pt>
                <c:pt idx="13">
                  <c:v>2.1508561949254368</c:v>
                </c:pt>
                <c:pt idx="14">
                  <c:v>2.3548699163103892</c:v>
                </c:pt>
                <c:pt idx="15">
                  <c:v>2.1983917794224079</c:v>
                </c:pt>
                <c:pt idx="16">
                  <c:v>2.1897329267534502</c:v>
                </c:pt>
                <c:pt idx="17">
                  <c:v>2.3713887011930566</c:v>
                </c:pt>
                <c:pt idx="18">
                  <c:v>2.2257655487986048</c:v>
                </c:pt>
                <c:pt idx="19">
                  <c:v>2.1899734526721444</c:v>
                </c:pt>
                <c:pt idx="20">
                  <c:v>1.8700862463719001</c:v>
                </c:pt>
                <c:pt idx="21">
                  <c:v>1.8785626912596509</c:v>
                </c:pt>
                <c:pt idx="22">
                  <c:v>1.6766613559047627</c:v>
                </c:pt>
                <c:pt idx="23">
                  <c:v>1.8988197206171551</c:v>
                </c:pt>
                <c:pt idx="24">
                  <c:v>1.7294039059966162</c:v>
                </c:pt>
                <c:pt idx="25">
                  <c:v>1.8317550788304893</c:v>
                </c:pt>
                <c:pt idx="26">
                  <c:v>2.0435769465539484</c:v>
                </c:pt>
                <c:pt idx="27">
                  <c:v>1.9560150402750252</c:v>
                </c:pt>
                <c:pt idx="28">
                  <c:v>2.0810632867433552</c:v>
                </c:pt>
                <c:pt idx="29">
                  <c:v>1.880649027026783</c:v>
                </c:pt>
                <c:pt idx="30">
                  <c:v>1.717995088065746</c:v>
                </c:pt>
                <c:pt idx="31">
                  <c:v>1.6314790093760676</c:v>
                </c:pt>
                <c:pt idx="32">
                  <c:v>1.6700031382924252</c:v>
                </c:pt>
                <c:pt idx="33">
                  <c:v>1.7340961251775333</c:v>
                </c:pt>
                <c:pt idx="34">
                  <c:v>1.6224297372076626</c:v>
                </c:pt>
                <c:pt idx="35">
                  <c:v>1.6622105595972601</c:v>
                </c:pt>
                <c:pt idx="36">
                  <c:v>1.8509680650628064</c:v>
                </c:pt>
                <c:pt idx="37">
                  <c:v>1.7026998821642871</c:v>
                </c:pt>
                <c:pt idx="38">
                  <c:v>1.8907243014571125</c:v>
                </c:pt>
                <c:pt idx="39">
                  <c:v>1.7828928775254811</c:v>
                </c:pt>
                <c:pt idx="40">
                  <c:v>1.5302539602096896</c:v>
                </c:pt>
                <c:pt idx="41">
                  <c:v>1.4803835713001805</c:v>
                </c:pt>
                <c:pt idx="42">
                  <c:v>1.5976907506466183</c:v>
                </c:pt>
                <c:pt idx="43">
                  <c:v>1.4467811537487096</c:v>
                </c:pt>
                <c:pt idx="44">
                  <c:v>1.4945943570002689</c:v>
                </c:pt>
                <c:pt idx="45">
                  <c:v>1.6297460834064637</c:v>
                </c:pt>
                <c:pt idx="46">
                  <c:v>1.5221560554397469</c:v>
                </c:pt>
                <c:pt idx="47">
                  <c:v>1.6013602410953416</c:v>
                </c:pt>
                <c:pt idx="48">
                  <c:v>1.696438353127709</c:v>
                </c:pt>
                <c:pt idx="49">
                  <c:v>1.4648979123128922</c:v>
                </c:pt>
                <c:pt idx="50">
                  <c:v>1.1556279992313561</c:v>
                </c:pt>
                <c:pt idx="51">
                  <c:v>1.2774952769125594</c:v>
                </c:pt>
                <c:pt idx="52">
                  <c:v>1.3260618735171363</c:v>
                </c:pt>
                <c:pt idx="53">
                  <c:v>1.3468873827044829</c:v>
                </c:pt>
                <c:pt idx="54">
                  <c:v>1.5231464675849073</c:v>
                </c:pt>
                <c:pt idx="55">
                  <c:v>1.3880917818332534</c:v>
                </c:pt>
                <c:pt idx="56">
                  <c:v>1.3335410053776235</c:v>
                </c:pt>
                <c:pt idx="57">
                  <c:v>1.2762611690831249</c:v>
                </c:pt>
                <c:pt idx="58">
                  <c:v>1.4288070839900213</c:v>
                </c:pt>
                <c:pt idx="59">
                  <c:v>1.3532018369878218</c:v>
                </c:pt>
                <c:pt idx="60">
                  <c:v>0.97091520898031014</c:v>
                </c:pt>
                <c:pt idx="61">
                  <c:v>1.1059841152365493</c:v>
                </c:pt>
                <c:pt idx="62">
                  <c:v>1.0545385936944627</c:v>
                </c:pt>
                <c:pt idx="63">
                  <c:v>1.0458006753642488</c:v>
                </c:pt>
                <c:pt idx="64">
                  <c:v>1.0669654170318175</c:v>
                </c:pt>
                <c:pt idx="65">
                  <c:v>1.0299992168882453</c:v>
                </c:pt>
                <c:pt idx="66">
                  <c:v>1.1225940015103775</c:v>
                </c:pt>
                <c:pt idx="67">
                  <c:v>1.179294959099225</c:v>
                </c:pt>
                <c:pt idx="68">
                  <c:v>1.177255155594048</c:v>
                </c:pt>
                <c:pt idx="69">
                  <c:v>1.1346001310375531</c:v>
                </c:pt>
                <c:pt idx="70">
                  <c:v>0.75767613400584422</c:v>
                </c:pt>
                <c:pt idx="71">
                  <c:v>0.71489442607888432</c:v>
                </c:pt>
                <c:pt idx="72">
                  <c:v>0.75380723966352603</c:v>
                </c:pt>
                <c:pt idx="73">
                  <c:v>0.75513238743733124</c:v>
                </c:pt>
                <c:pt idx="74">
                  <c:v>0.73551480818211201</c:v>
                </c:pt>
                <c:pt idx="75">
                  <c:v>0.72117794225047227</c:v>
                </c:pt>
                <c:pt idx="76">
                  <c:v>0.80766160406270993</c:v>
                </c:pt>
                <c:pt idx="77">
                  <c:v>0.79429618454618511</c:v>
                </c:pt>
                <c:pt idx="78">
                  <c:v>0.96955277447336785</c:v>
                </c:pt>
                <c:pt idx="79">
                  <c:v>0.94365389242291564</c:v>
                </c:pt>
                <c:pt idx="80">
                  <c:v>0.37219942911027443</c:v>
                </c:pt>
                <c:pt idx="81">
                  <c:v>0.55058071497246586</c:v>
                </c:pt>
                <c:pt idx="82">
                  <c:v>0.40998318317610954</c:v>
                </c:pt>
                <c:pt idx="83">
                  <c:v>0.40149472139352299</c:v>
                </c:pt>
                <c:pt idx="84">
                  <c:v>0.45696553870048545</c:v>
                </c:pt>
                <c:pt idx="85">
                  <c:v>0.45021881023543731</c:v>
                </c:pt>
                <c:pt idx="86">
                  <c:v>0.43566606198339308</c:v>
                </c:pt>
                <c:pt idx="87">
                  <c:v>0.4518564816600586</c:v>
                </c:pt>
                <c:pt idx="88">
                  <c:v>0.50882984365078321</c:v>
                </c:pt>
                <c:pt idx="89">
                  <c:v>0.54636139861653898</c:v>
                </c:pt>
                <c:pt idx="90">
                  <c:v>0.23690049534446461</c:v>
                </c:pt>
                <c:pt idx="91">
                  <c:v>4.4257978490835057E-2</c:v>
                </c:pt>
                <c:pt idx="92">
                  <c:v>4.5157836673469808E-2</c:v>
                </c:pt>
                <c:pt idx="93">
                  <c:v>4.6047320535972637E-2</c:v>
                </c:pt>
                <c:pt idx="94">
                  <c:v>4.696428404980868E-2</c:v>
                </c:pt>
                <c:pt idx="95">
                  <c:v>4.7868771540206759E-2</c:v>
                </c:pt>
                <c:pt idx="96">
                  <c:v>4.8751996133694638E-2</c:v>
                </c:pt>
                <c:pt idx="97">
                  <c:v>4.9629902619388606E-2</c:v>
                </c:pt>
                <c:pt idx="98">
                  <c:v>5.058540783221592E-2</c:v>
                </c:pt>
                <c:pt idx="99">
                  <c:v>5.1568276699450542E-2</c:v>
                </c:pt>
                <c:pt idx="100">
                  <c:v>2.3019550854566657E-2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45EB-9210-7CBED49D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682136"/>
        <c:axId val="737684760"/>
      </c:lineChart>
      <c:catAx>
        <c:axId val="73768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in Years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009944857810205"/>
              <c:y val="0.8329622338874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84760"/>
        <c:crosses val="autoZero"/>
        <c:auto val="1"/>
        <c:lblAlgn val="ctr"/>
        <c:lblOffset val="100"/>
        <c:noMultiLvlLbl val="0"/>
      </c:catAx>
      <c:valAx>
        <c:axId val="73768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Initial Margin in % of Notional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8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SIMM: Forward</a:t>
            </a:r>
            <a:r>
              <a:rPr lang="en-GB" sz="1200" baseline="0"/>
              <a:t> Initial Margin of 5Y Swap 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55671050139253697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SIMM!$D$27:$D$77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4F15-945D-3969906C75F8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SIMM!$E$27:$E$77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4F15-945D-3969906C75F8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SIMM!$F$27:$F$77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8-4F15-945D-3969906C75F8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SIMM!$G$27:$G$77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8-4F15-945D-3969906C75F8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SIMM!$H$27:$H$77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8-4F15-945D-3969906C75F8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SIMM!$I$27:$I$77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18-4F15-945D-3969906C75F8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SIMM!$J$27:$J$77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18-4F15-945D-3969906C75F8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SIMM!$K$27:$K$77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18-4F15-945D-3969906C75F8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SIMM!$L$27:$L$77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18-4F15-945D-3969906C75F8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SIMM!$M$27:$M$77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18-4F15-945D-3969906C75F8}"/>
            </c:ext>
          </c:extLst>
        </c:ser>
        <c:ser>
          <c:idx val="10"/>
          <c:order val="10"/>
          <c:tx>
            <c:strRef>
              <c:f>SIMM!$N$26</c:f>
              <c:strCache>
                <c:ptCount val="1"/>
                <c:pt idx="0">
                  <c:v>Average Initial Margin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SIMM!$N$27:$N$77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18-4F15-945D-3969906C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22604441886629"/>
              <c:y val="0.8075518933389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1</xdr:row>
      <xdr:rowOff>22860</xdr:rowOff>
    </xdr:from>
    <xdr:to>
      <xdr:col>14</xdr:col>
      <xdr:colOff>68580</xdr:colOff>
      <xdr:row>23</xdr:row>
      <xdr:rowOff>136071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8C66B9-36E2-4954-903E-814DF7107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121920</xdr:colOff>
      <xdr:row>1</xdr:row>
      <xdr:rowOff>22860</xdr:rowOff>
    </xdr:from>
    <xdr:to>
      <xdr:col>16</xdr:col>
      <xdr:colOff>457200</xdr:colOff>
      <xdr:row>24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0B25E6-8422-4F01-9024-3F6B63DDA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484414</xdr:colOff>
      <xdr:row>4</xdr:row>
      <xdr:rowOff>7620</xdr:rowOff>
    </xdr:from>
    <xdr:to>
      <xdr:col>13</xdr:col>
      <xdr:colOff>579119</xdr:colOff>
      <xdr:row>24</xdr:row>
      <xdr:rowOff>59871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3DE0D6-37C6-4701-8BA7-2562DDE7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ast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opLeftCell="A2" workbookViewId="0">
      <selection activeCell="H15" sqref="H15"/>
    </sheetView>
  </sheetViews>
  <sheetFormatPr baseColWidth="10" defaultColWidth="10.6640625" defaultRowHeight="14.4" x14ac:dyDescent="0.3"/>
  <cols>
    <col min="1" max="3" width="9.109375" style="52" customWidth="1"/>
    <col min="4" max="7" width="10.6640625" style="52"/>
    <col min="8" max="8" width="18.6640625" style="52" customWidth="1"/>
    <col min="9" max="10" width="10.6640625" style="52"/>
    <col min="11" max="11" width="11.6640625" style="52" customWidth="1"/>
    <col min="12" max="12" width="10.6640625" style="62"/>
    <col min="13" max="256" width="10.6640625" style="52"/>
    <col min="257" max="259" width="9.109375" style="52" customWidth="1"/>
    <col min="260" max="263" width="10.6640625" style="52"/>
    <col min="264" max="264" width="18.6640625" style="52" customWidth="1"/>
    <col min="265" max="266" width="10.6640625" style="52"/>
    <col min="267" max="267" width="11.6640625" style="52" customWidth="1"/>
    <col min="268" max="512" width="10.6640625" style="52"/>
    <col min="513" max="515" width="9.109375" style="52" customWidth="1"/>
    <col min="516" max="519" width="10.6640625" style="52"/>
    <col min="520" max="520" width="18.6640625" style="52" customWidth="1"/>
    <col min="521" max="522" width="10.6640625" style="52"/>
    <col min="523" max="523" width="11.6640625" style="52" customWidth="1"/>
    <col min="524" max="768" width="10.6640625" style="52"/>
    <col min="769" max="771" width="9.109375" style="52" customWidth="1"/>
    <col min="772" max="775" width="10.6640625" style="52"/>
    <col min="776" max="776" width="18.6640625" style="52" customWidth="1"/>
    <col min="777" max="778" width="10.6640625" style="52"/>
    <col min="779" max="779" width="11.6640625" style="52" customWidth="1"/>
    <col min="780" max="1024" width="10.6640625" style="52"/>
    <col min="1025" max="1027" width="9.109375" style="52" customWidth="1"/>
    <col min="1028" max="1031" width="10.6640625" style="52"/>
    <col min="1032" max="1032" width="18.6640625" style="52" customWidth="1"/>
    <col min="1033" max="1034" width="10.6640625" style="52"/>
    <col min="1035" max="1035" width="11.6640625" style="52" customWidth="1"/>
    <col min="1036" max="1280" width="10.6640625" style="52"/>
    <col min="1281" max="1283" width="9.109375" style="52" customWidth="1"/>
    <col min="1284" max="1287" width="10.6640625" style="52"/>
    <col min="1288" max="1288" width="18.6640625" style="52" customWidth="1"/>
    <col min="1289" max="1290" width="10.6640625" style="52"/>
    <col min="1291" max="1291" width="11.6640625" style="52" customWidth="1"/>
    <col min="1292" max="1536" width="10.6640625" style="52"/>
    <col min="1537" max="1539" width="9.109375" style="52" customWidth="1"/>
    <col min="1540" max="1543" width="10.6640625" style="52"/>
    <col min="1544" max="1544" width="18.6640625" style="52" customWidth="1"/>
    <col min="1545" max="1546" width="10.6640625" style="52"/>
    <col min="1547" max="1547" width="11.6640625" style="52" customWidth="1"/>
    <col min="1548" max="1792" width="10.6640625" style="52"/>
    <col min="1793" max="1795" width="9.109375" style="52" customWidth="1"/>
    <col min="1796" max="1799" width="10.6640625" style="52"/>
    <col min="1800" max="1800" width="18.6640625" style="52" customWidth="1"/>
    <col min="1801" max="1802" width="10.6640625" style="52"/>
    <col min="1803" max="1803" width="11.6640625" style="52" customWidth="1"/>
    <col min="1804" max="2048" width="10.6640625" style="52"/>
    <col min="2049" max="2051" width="9.109375" style="52" customWidth="1"/>
    <col min="2052" max="2055" width="10.6640625" style="52"/>
    <col min="2056" max="2056" width="18.6640625" style="52" customWidth="1"/>
    <col min="2057" max="2058" width="10.6640625" style="52"/>
    <col min="2059" max="2059" width="11.6640625" style="52" customWidth="1"/>
    <col min="2060" max="2304" width="10.6640625" style="52"/>
    <col min="2305" max="2307" width="9.109375" style="52" customWidth="1"/>
    <col min="2308" max="2311" width="10.6640625" style="52"/>
    <col min="2312" max="2312" width="18.6640625" style="52" customWidth="1"/>
    <col min="2313" max="2314" width="10.6640625" style="52"/>
    <col min="2315" max="2315" width="11.6640625" style="52" customWidth="1"/>
    <col min="2316" max="2560" width="10.6640625" style="52"/>
    <col min="2561" max="2563" width="9.109375" style="52" customWidth="1"/>
    <col min="2564" max="2567" width="10.6640625" style="52"/>
    <col min="2568" max="2568" width="18.6640625" style="52" customWidth="1"/>
    <col min="2569" max="2570" width="10.6640625" style="52"/>
    <col min="2571" max="2571" width="11.6640625" style="52" customWidth="1"/>
    <col min="2572" max="2816" width="10.6640625" style="52"/>
    <col min="2817" max="2819" width="9.109375" style="52" customWidth="1"/>
    <col min="2820" max="2823" width="10.6640625" style="52"/>
    <col min="2824" max="2824" width="18.6640625" style="52" customWidth="1"/>
    <col min="2825" max="2826" width="10.6640625" style="52"/>
    <col min="2827" max="2827" width="11.6640625" style="52" customWidth="1"/>
    <col min="2828" max="3072" width="10.6640625" style="52"/>
    <col min="3073" max="3075" width="9.109375" style="52" customWidth="1"/>
    <col min="3076" max="3079" width="10.6640625" style="52"/>
    <col min="3080" max="3080" width="18.6640625" style="52" customWidth="1"/>
    <col min="3081" max="3082" width="10.6640625" style="52"/>
    <col min="3083" max="3083" width="11.6640625" style="52" customWidth="1"/>
    <col min="3084" max="3328" width="10.6640625" style="52"/>
    <col min="3329" max="3331" width="9.109375" style="52" customWidth="1"/>
    <col min="3332" max="3335" width="10.6640625" style="52"/>
    <col min="3336" max="3336" width="18.6640625" style="52" customWidth="1"/>
    <col min="3337" max="3338" width="10.6640625" style="52"/>
    <col min="3339" max="3339" width="11.6640625" style="52" customWidth="1"/>
    <col min="3340" max="3584" width="10.6640625" style="52"/>
    <col min="3585" max="3587" width="9.109375" style="52" customWidth="1"/>
    <col min="3588" max="3591" width="10.6640625" style="52"/>
    <col min="3592" max="3592" width="18.6640625" style="52" customWidth="1"/>
    <col min="3593" max="3594" width="10.6640625" style="52"/>
    <col min="3595" max="3595" width="11.6640625" style="52" customWidth="1"/>
    <col min="3596" max="3840" width="10.6640625" style="52"/>
    <col min="3841" max="3843" width="9.109375" style="52" customWidth="1"/>
    <col min="3844" max="3847" width="10.6640625" style="52"/>
    <col min="3848" max="3848" width="18.6640625" style="52" customWidth="1"/>
    <col min="3849" max="3850" width="10.6640625" style="52"/>
    <col min="3851" max="3851" width="11.6640625" style="52" customWidth="1"/>
    <col min="3852" max="4096" width="10.6640625" style="52"/>
    <col min="4097" max="4099" width="9.109375" style="52" customWidth="1"/>
    <col min="4100" max="4103" width="10.6640625" style="52"/>
    <col min="4104" max="4104" width="18.6640625" style="52" customWidth="1"/>
    <col min="4105" max="4106" width="10.6640625" style="52"/>
    <col min="4107" max="4107" width="11.6640625" style="52" customWidth="1"/>
    <col min="4108" max="4352" width="10.6640625" style="52"/>
    <col min="4353" max="4355" width="9.109375" style="52" customWidth="1"/>
    <col min="4356" max="4359" width="10.6640625" style="52"/>
    <col min="4360" max="4360" width="18.6640625" style="52" customWidth="1"/>
    <col min="4361" max="4362" width="10.6640625" style="52"/>
    <col min="4363" max="4363" width="11.6640625" style="52" customWidth="1"/>
    <col min="4364" max="4608" width="10.6640625" style="52"/>
    <col min="4609" max="4611" width="9.109375" style="52" customWidth="1"/>
    <col min="4612" max="4615" width="10.6640625" style="52"/>
    <col min="4616" max="4616" width="18.6640625" style="52" customWidth="1"/>
    <col min="4617" max="4618" width="10.6640625" style="52"/>
    <col min="4619" max="4619" width="11.6640625" style="52" customWidth="1"/>
    <col min="4620" max="4864" width="10.6640625" style="52"/>
    <col min="4865" max="4867" width="9.109375" style="52" customWidth="1"/>
    <col min="4868" max="4871" width="10.6640625" style="52"/>
    <col min="4872" max="4872" width="18.6640625" style="52" customWidth="1"/>
    <col min="4873" max="4874" width="10.6640625" style="52"/>
    <col min="4875" max="4875" width="11.6640625" style="52" customWidth="1"/>
    <col min="4876" max="5120" width="10.6640625" style="52"/>
    <col min="5121" max="5123" width="9.109375" style="52" customWidth="1"/>
    <col min="5124" max="5127" width="10.6640625" style="52"/>
    <col min="5128" max="5128" width="18.6640625" style="52" customWidth="1"/>
    <col min="5129" max="5130" width="10.6640625" style="52"/>
    <col min="5131" max="5131" width="11.6640625" style="52" customWidth="1"/>
    <col min="5132" max="5376" width="10.6640625" style="52"/>
    <col min="5377" max="5379" width="9.109375" style="52" customWidth="1"/>
    <col min="5380" max="5383" width="10.6640625" style="52"/>
    <col min="5384" max="5384" width="18.6640625" style="52" customWidth="1"/>
    <col min="5385" max="5386" width="10.6640625" style="52"/>
    <col min="5387" max="5387" width="11.6640625" style="52" customWidth="1"/>
    <col min="5388" max="5632" width="10.6640625" style="52"/>
    <col min="5633" max="5635" width="9.109375" style="52" customWidth="1"/>
    <col min="5636" max="5639" width="10.6640625" style="52"/>
    <col min="5640" max="5640" width="18.6640625" style="52" customWidth="1"/>
    <col min="5641" max="5642" width="10.6640625" style="52"/>
    <col min="5643" max="5643" width="11.6640625" style="52" customWidth="1"/>
    <col min="5644" max="5888" width="10.6640625" style="52"/>
    <col min="5889" max="5891" width="9.109375" style="52" customWidth="1"/>
    <col min="5892" max="5895" width="10.6640625" style="52"/>
    <col min="5896" max="5896" width="18.6640625" style="52" customWidth="1"/>
    <col min="5897" max="5898" width="10.6640625" style="52"/>
    <col min="5899" max="5899" width="11.6640625" style="52" customWidth="1"/>
    <col min="5900" max="6144" width="10.6640625" style="52"/>
    <col min="6145" max="6147" width="9.109375" style="52" customWidth="1"/>
    <col min="6148" max="6151" width="10.6640625" style="52"/>
    <col min="6152" max="6152" width="18.6640625" style="52" customWidth="1"/>
    <col min="6153" max="6154" width="10.6640625" style="52"/>
    <col min="6155" max="6155" width="11.6640625" style="52" customWidth="1"/>
    <col min="6156" max="6400" width="10.6640625" style="52"/>
    <col min="6401" max="6403" width="9.109375" style="52" customWidth="1"/>
    <col min="6404" max="6407" width="10.6640625" style="52"/>
    <col min="6408" max="6408" width="18.6640625" style="52" customWidth="1"/>
    <col min="6409" max="6410" width="10.6640625" style="52"/>
    <col min="6411" max="6411" width="11.6640625" style="52" customWidth="1"/>
    <col min="6412" max="6656" width="10.6640625" style="52"/>
    <col min="6657" max="6659" width="9.109375" style="52" customWidth="1"/>
    <col min="6660" max="6663" width="10.6640625" style="52"/>
    <col min="6664" max="6664" width="18.6640625" style="52" customWidth="1"/>
    <col min="6665" max="6666" width="10.6640625" style="52"/>
    <col min="6667" max="6667" width="11.6640625" style="52" customWidth="1"/>
    <col min="6668" max="6912" width="10.6640625" style="52"/>
    <col min="6913" max="6915" width="9.109375" style="52" customWidth="1"/>
    <col min="6916" max="6919" width="10.6640625" style="52"/>
    <col min="6920" max="6920" width="18.6640625" style="52" customWidth="1"/>
    <col min="6921" max="6922" width="10.6640625" style="52"/>
    <col min="6923" max="6923" width="11.6640625" style="52" customWidth="1"/>
    <col min="6924" max="7168" width="10.6640625" style="52"/>
    <col min="7169" max="7171" width="9.109375" style="52" customWidth="1"/>
    <col min="7172" max="7175" width="10.6640625" style="52"/>
    <col min="7176" max="7176" width="18.6640625" style="52" customWidth="1"/>
    <col min="7177" max="7178" width="10.6640625" style="52"/>
    <col min="7179" max="7179" width="11.6640625" style="52" customWidth="1"/>
    <col min="7180" max="7424" width="10.6640625" style="52"/>
    <col min="7425" max="7427" width="9.109375" style="52" customWidth="1"/>
    <col min="7428" max="7431" width="10.6640625" style="52"/>
    <col min="7432" max="7432" width="18.6640625" style="52" customWidth="1"/>
    <col min="7433" max="7434" width="10.6640625" style="52"/>
    <col min="7435" max="7435" width="11.6640625" style="52" customWidth="1"/>
    <col min="7436" max="7680" width="10.6640625" style="52"/>
    <col min="7681" max="7683" width="9.109375" style="52" customWidth="1"/>
    <col min="7684" max="7687" width="10.6640625" style="52"/>
    <col min="7688" max="7688" width="18.6640625" style="52" customWidth="1"/>
    <col min="7689" max="7690" width="10.6640625" style="52"/>
    <col min="7691" max="7691" width="11.6640625" style="52" customWidth="1"/>
    <col min="7692" max="7936" width="10.6640625" style="52"/>
    <col min="7937" max="7939" width="9.109375" style="52" customWidth="1"/>
    <col min="7940" max="7943" width="10.6640625" style="52"/>
    <col min="7944" max="7944" width="18.6640625" style="52" customWidth="1"/>
    <col min="7945" max="7946" width="10.6640625" style="52"/>
    <col min="7947" max="7947" width="11.6640625" style="52" customWidth="1"/>
    <col min="7948" max="8192" width="10.6640625" style="52"/>
    <col min="8193" max="8195" width="9.109375" style="52" customWidth="1"/>
    <col min="8196" max="8199" width="10.6640625" style="52"/>
    <col min="8200" max="8200" width="18.6640625" style="52" customWidth="1"/>
    <col min="8201" max="8202" width="10.6640625" style="52"/>
    <col min="8203" max="8203" width="11.6640625" style="52" customWidth="1"/>
    <col min="8204" max="8448" width="10.6640625" style="52"/>
    <col min="8449" max="8451" width="9.109375" style="52" customWidth="1"/>
    <col min="8452" max="8455" width="10.6640625" style="52"/>
    <col min="8456" max="8456" width="18.6640625" style="52" customWidth="1"/>
    <col min="8457" max="8458" width="10.6640625" style="52"/>
    <col min="8459" max="8459" width="11.6640625" style="52" customWidth="1"/>
    <col min="8460" max="8704" width="10.6640625" style="52"/>
    <col min="8705" max="8707" width="9.109375" style="52" customWidth="1"/>
    <col min="8708" max="8711" width="10.6640625" style="52"/>
    <col min="8712" max="8712" width="18.6640625" style="52" customWidth="1"/>
    <col min="8713" max="8714" width="10.6640625" style="52"/>
    <col min="8715" max="8715" width="11.6640625" style="52" customWidth="1"/>
    <col min="8716" max="8960" width="10.6640625" style="52"/>
    <col min="8961" max="8963" width="9.109375" style="52" customWidth="1"/>
    <col min="8964" max="8967" width="10.6640625" style="52"/>
    <col min="8968" max="8968" width="18.6640625" style="52" customWidth="1"/>
    <col min="8969" max="8970" width="10.6640625" style="52"/>
    <col min="8971" max="8971" width="11.6640625" style="52" customWidth="1"/>
    <col min="8972" max="9216" width="10.6640625" style="52"/>
    <col min="9217" max="9219" width="9.109375" style="52" customWidth="1"/>
    <col min="9220" max="9223" width="10.6640625" style="52"/>
    <col min="9224" max="9224" width="18.6640625" style="52" customWidth="1"/>
    <col min="9225" max="9226" width="10.6640625" style="52"/>
    <col min="9227" max="9227" width="11.6640625" style="52" customWidth="1"/>
    <col min="9228" max="9472" width="10.6640625" style="52"/>
    <col min="9473" max="9475" width="9.109375" style="52" customWidth="1"/>
    <col min="9476" max="9479" width="10.6640625" style="52"/>
    <col min="9480" max="9480" width="18.6640625" style="52" customWidth="1"/>
    <col min="9481" max="9482" width="10.6640625" style="52"/>
    <col min="9483" max="9483" width="11.6640625" style="52" customWidth="1"/>
    <col min="9484" max="9728" width="10.6640625" style="52"/>
    <col min="9729" max="9731" width="9.109375" style="52" customWidth="1"/>
    <col min="9732" max="9735" width="10.6640625" style="52"/>
    <col min="9736" max="9736" width="18.6640625" style="52" customWidth="1"/>
    <col min="9737" max="9738" width="10.6640625" style="52"/>
    <col min="9739" max="9739" width="11.6640625" style="52" customWidth="1"/>
    <col min="9740" max="9984" width="10.6640625" style="52"/>
    <col min="9985" max="9987" width="9.109375" style="52" customWidth="1"/>
    <col min="9988" max="9991" width="10.6640625" style="52"/>
    <col min="9992" max="9992" width="18.6640625" style="52" customWidth="1"/>
    <col min="9993" max="9994" width="10.6640625" style="52"/>
    <col min="9995" max="9995" width="11.6640625" style="52" customWidth="1"/>
    <col min="9996" max="10240" width="10.6640625" style="52"/>
    <col min="10241" max="10243" width="9.109375" style="52" customWidth="1"/>
    <col min="10244" max="10247" width="10.6640625" style="52"/>
    <col min="10248" max="10248" width="18.6640625" style="52" customWidth="1"/>
    <col min="10249" max="10250" width="10.6640625" style="52"/>
    <col min="10251" max="10251" width="11.6640625" style="52" customWidth="1"/>
    <col min="10252" max="10496" width="10.6640625" style="52"/>
    <col min="10497" max="10499" width="9.109375" style="52" customWidth="1"/>
    <col min="10500" max="10503" width="10.6640625" style="52"/>
    <col min="10504" max="10504" width="18.6640625" style="52" customWidth="1"/>
    <col min="10505" max="10506" width="10.6640625" style="52"/>
    <col min="10507" max="10507" width="11.6640625" style="52" customWidth="1"/>
    <col min="10508" max="10752" width="10.6640625" style="52"/>
    <col min="10753" max="10755" width="9.109375" style="52" customWidth="1"/>
    <col min="10756" max="10759" width="10.6640625" style="52"/>
    <col min="10760" max="10760" width="18.6640625" style="52" customWidth="1"/>
    <col min="10761" max="10762" width="10.6640625" style="52"/>
    <col min="10763" max="10763" width="11.6640625" style="52" customWidth="1"/>
    <col min="10764" max="11008" width="10.6640625" style="52"/>
    <col min="11009" max="11011" width="9.109375" style="52" customWidth="1"/>
    <col min="11012" max="11015" width="10.6640625" style="52"/>
    <col min="11016" max="11016" width="18.6640625" style="52" customWidth="1"/>
    <col min="11017" max="11018" width="10.6640625" style="52"/>
    <col min="11019" max="11019" width="11.6640625" style="52" customWidth="1"/>
    <col min="11020" max="11264" width="10.6640625" style="52"/>
    <col min="11265" max="11267" width="9.109375" style="52" customWidth="1"/>
    <col min="11268" max="11271" width="10.6640625" style="52"/>
    <col min="11272" max="11272" width="18.6640625" style="52" customWidth="1"/>
    <col min="11273" max="11274" width="10.6640625" style="52"/>
    <col min="11275" max="11275" width="11.6640625" style="52" customWidth="1"/>
    <col min="11276" max="11520" width="10.6640625" style="52"/>
    <col min="11521" max="11523" width="9.109375" style="52" customWidth="1"/>
    <col min="11524" max="11527" width="10.6640625" style="52"/>
    <col min="11528" max="11528" width="18.6640625" style="52" customWidth="1"/>
    <col min="11529" max="11530" width="10.6640625" style="52"/>
    <col min="11531" max="11531" width="11.6640625" style="52" customWidth="1"/>
    <col min="11532" max="11776" width="10.6640625" style="52"/>
    <col min="11777" max="11779" width="9.109375" style="52" customWidth="1"/>
    <col min="11780" max="11783" width="10.6640625" style="52"/>
    <col min="11784" max="11784" width="18.6640625" style="52" customWidth="1"/>
    <col min="11785" max="11786" width="10.6640625" style="52"/>
    <col min="11787" max="11787" width="11.6640625" style="52" customWidth="1"/>
    <col min="11788" max="12032" width="10.6640625" style="52"/>
    <col min="12033" max="12035" width="9.109375" style="52" customWidth="1"/>
    <col min="12036" max="12039" width="10.6640625" style="52"/>
    <col min="12040" max="12040" width="18.6640625" style="52" customWidth="1"/>
    <col min="12041" max="12042" width="10.6640625" style="52"/>
    <col min="12043" max="12043" width="11.6640625" style="52" customWidth="1"/>
    <col min="12044" max="12288" width="10.6640625" style="52"/>
    <col min="12289" max="12291" width="9.109375" style="52" customWidth="1"/>
    <col min="12292" max="12295" width="10.6640625" style="52"/>
    <col min="12296" max="12296" width="18.6640625" style="52" customWidth="1"/>
    <col min="12297" max="12298" width="10.6640625" style="52"/>
    <col min="12299" max="12299" width="11.6640625" style="52" customWidth="1"/>
    <col min="12300" max="12544" width="10.6640625" style="52"/>
    <col min="12545" max="12547" width="9.109375" style="52" customWidth="1"/>
    <col min="12548" max="12551" width="10.6640625" style="52"/>
    <col min="12552" max="12552" width="18.6640625" style="52" customWidth="1"/>
    <col min="12553" max="12554" width="10.6640625" style="52"/>
    <col min="12555" max="12555" width="11.6640625" style="52" customWidth="1"/>
    <col min="12556" max="12800" width="10.6640625" style="52"/>
    <col min="12801" max="12803" width="9.109375" style="52" customWidth="1"/>
    <col min="12804" max="12807" width="10.6640625" style="52"/>
    <col min="12808" max="12808" width="18.6640625" style="52" customWidth="1"/>
    <col min="12809" max="12810" width="10.6640625" style="52"/>
    <col min="12811" max="12811" width="11.6640625" style="52" customWidth="1"/>
    <col min="12812" max="13056" width="10.6640625" style="52"/>
    <col min="13057" max="13059" width="9.109375" style="52" customWidth="1"/>
    <col min="13060" max="13063" width="10.6640625" style="52"/>
    <col min="13064" max="13064" width="18.6640625" style="52" customWidth="1"/>
    <col min="13065" max="13066" width="10.6640625" style="52"/>
    <col min="13067" max="13067" width="11.6640625" style="52" customWidth="1"/>
    <col min="13068" max="13312" width="10.6640625" style="52"/>
    <col min="13313" max="13315" width="9.109375" style="52" customWidth="1"/>
    <col min="13316" max="13319" width="10.6640625" style="52"/>
    <col min="13320" max="13320" width="18.6640625" style="52" customWidth="1"/>
    <col min="13321" max="13322" width="10.6640625" style="52"/>
    <col min="13323" max="13323" width="11.6640625" style="52" customWidth="1"/>
    <col min="13324" max="13568" width="10.6640625" style="52"/>
    <col min="13569" max="13571" width="9.109375" style="52" customWidth="1"/>
    <col min="13572" max="13575" width="10.6640625" style="52"/>
    <col min="13576" max="13576" width="18.6640625" style="52" customWidth="1"/>
    <col min="13577" max="13578" width="10.6640625" style="52"/>
    <col min="13579" max="13579" width="11.6640625" style="52" customWidth="1"/>
    <col min="13580" max="13824" width="10.6640625" style="52"/>
    <col min="13825" max="13827" width="9.109375" style="52" customWidth="1"/>
    <col min="13828" max="13831" width="10.6640625" style="52"/>
    <col min="13832" max="13832" width="18.6640625" style="52" customWidth="1"/>
    <col min="13833" max="13834" width="10.6640625" style="52"/>
    <col min="13835" max="13835" width="11.6640625" style="52" customWidth="1"/>
    <col min="13836" max="14080" width="10.6640625" style="52"/>
    <col min="14081" max="14083" width="9.109375" style="52" customWidth="1"/>
    <col min="14084" max="14087" width="10.6640625" style="52"/>
    <col min="14088" max="14088" width="18.6640625" style="52" customWidth="1"/>
    <col min="14089" max="14090" width="10.6640625" style="52"/>
    <col min="14091" max="14091" width="11.6640625" style="52" customWidth="1"/>
    <col min="14092" max="14336" width="10.6640625" style="52"/>
    <col min="14337" max="14339" width="9.109375" style="52" customWidth="1"/>
    <col min="14340" max="14343" width="10.6640625" style="52"/>
    <col min="14344" max="14344" width="18.6640625" style="52" customWidth="1"/>
    <col min="14345" max="14346" width="10.6640625" style="52"/>
    <col min="14347" max="14347" width="11.6640625" style="52" customWidth="1"/>
    <col min="14348" max="14592" width="10.6640625" style="52"/>
    <col min="14593" max="14595" width="9.109375" style="52" customWidth="1"/>
    <col min="14596" max="14599" width="10.6640625" style="52"/>
    <col min="14600" max="14600" width="18.6640625" style="52" customWidth="1"/>
    <col min="14601" max="14602" width="10.6640625" style="52"/>
    <col min="14603" max="14603" width="11.6640625" style="52" customWidth="1"/>
    <col min="14604" max="14848" width="10.6640625" style="52"/>
    <col min="14849" max="14851" width="9.109375" style="52" customWidth="1"/>
    <col min="14852" max="14855" width="10.6640625" style="52"/>
    <col min="14856" max="14856" width="18.6640625" style="52" customWidth="1"/>
    <col min="14857" max="14858" width="10.6640625" style="52"/>
    <col min="14859" max="14859" width="11.6640625" style="52" customWidth="1"/>
    <col min="14860" max="15104" width="10.6640625" style="52"/>
    <col min="15105" max="15107" width="9.109375" style="52" customWidth="1"/>
    <col min="15108" max="15111" width="10.6640625" style="52"/>
    <col min="15112" max="15112" width="18.6640625" style="52" customWidth="1"/>
    <col min="15113" max="15114" width="10.6640625" style="52"/>
    <col min="15115" max="15115" width="11.6640625" style="52" customWidth="1"/>
    <col min="15116" max="15360" width="10.6640625" style="52"/>
    <col min="15361" max="15363" width="9.109375" style="52" customWidth="1"/>
    <col min="15364" max="15367" width="10.6640625" style="52"/>
    <col min="15368" max="15368" width="18.6640625" style="52" customWidth="1"/>
    <col min="15369" max="15370" width="10.6640625" style="52"/>
    <col min="15371" max="15371" width="11.6640625" style="52" customWidth="1"/>
    <col min="15372" max="15616" width="10.6640625" style="52"/>
    <col min="15617" max="15619" width="9.109375" style="52" customWidth="1"/>
    <col min="15620" max="15623" width="10.6640625" style="52"/>
    <col min="15624" max="15624" width="18.6640625" style="52" customWidth="1"/>
    <col min="15625" max="15626" width="10.6640625" style="52"/>
    <col min="15627" max="15627" width="11.6640625" style="52" customWidth="1"/>
    <col min="15628" max="15872" width="10.6640625" style="52"/>
    <col min="15873" max="15875" width="9.109375" style="52" customWidth="1"/>
    <col min="15876" max="15879" width="10.6640625" style="52"/>
    <col min="15880" max="15880" width="18.6640625" style="52" customWidth="1"/>
    <col min="15881" max="15882" width="10.6640625" style="52"/>
    <col min="15883" max="15883" width="11.6640625" style="52" customWidth="1"/>
    <col min="15884" max="16128" width="10.6640625" style="52"/>
    <col min="16129" max="16131" width="9.109375" style="52" customWidth="1"/>
    <col min="16132" max="16135" width="10.6640625" style="52"/>
    <col min="16136" max="16136" width="18.6640625" style="52" customWidth="1"/>
    <col min="16137" max="16138" width="10.6640625" style="52"/>
    <col min="16139" max="16139" width="11.6640625" style="52" customWidth="1"/>
    <col min="16140" max="16384" width="10.6640625" style="52"/>
  </cols>
  <sheetData>
    <row r="2" spans="2:6" x14ac:dyDescent="0.3">
      <c r="B2" s="51" t="s">
        <v>39</v>
      </c>
    </row>
    <row r="3" spans="2:6" x14ac:dyDescent="0.3">
      <c r="B3" s="53"/>
    </row>
    <row r="5" spans="2:6" ht="15" thickBot="1" x14ac:dyDescent="0.35">
      <c r="B5" s="54" t="s">
        <v>0</v>
      </c>
      <c r="C5" s="54"/>
      <c r="E5" s="54" t="s">
        <v>1</v>
      </c>
      <c r="F5" s="54"/>
    </row>
    <row r="6" spans="2:6" ht="15" thickTop="1" x14ac:dyDescent="0.3"/>
    <row r="7" spans="2:6" x14ac:dyDescent="0.3">
      <c r="B7" s="55" t="s">
        <v>2</v>
      </c>
      <c r="C7" s="55"/>
      <c r="E7" s="55" t="s">
        <v>3</v>
      </c>
      <c r="F7" s="55"/>
    </row>
    <row r="8" spans="2:6" x14ac:dyDescent="0.3">
      <c r="B8" s="52" t="s">
        <v>4</v>
      </c>
      <c r="C8" s="56" t="b">
        <f>TRUE</f>
        <v>1</v>
      </c>
      <c r="E8" s="52" t="s">
        <v>5</v>
      </c>
      <c r="F8" s="57" t="s">
        <v>17</v>
      </c>
    </row>
    <row r="9" spans="2:6" x14ac:dyDescent="0.3">
      <c r="E9" s="52" t="s">
        <v>6</v>
      </c>
      <c r="F9" s="58" t="b">
        <f>TRUE</f>
        <v>1</v>
      </c>
    </row>
    <row r="10" spans="2:6" x14ac:dyDescent="0.3">
      <c r="B10" s="52" t="s">
        <v>7</v>
      </c>
    </row>
    <row r="11" spans="2:6" x14ac:dyDescent="0.3">
      <c r="B11" s="59" t="b">
        <f>[1]!obControlPanelSetVisible(C8)</f>
        <v>1</v>
      </c>
      <c r="E11" s="55" t="s">
        <v>7</v>
      </c>
      <c r="F11" s="55"/>
    </row>
    <row r="12" spans="2:6" x14ac:dyDescent="0.3">
      <c r="E12" s="52" t="s">
        <v>8</v>
      </c>
      <c r="F12" s="60" t="str">
        <f>[1]!obAddAllJars(F8,F9)</f>
        <v>C:\Users\Mario\git\ForwardInitialMargin\lib</v>
      </c>
    </row>
    <row r="14" spans="2:6" ht="15" thickBot="1" x14ac:dyDescent="0.35">
      <c r="B14" s="54" t="s">
        <v>9</v>
      </c>
      <c r="C14" s="54"/>
      <c r="E14" s="54" t="s">
        <v>10</v>
      </c>
      <c r="F14" s="54"/>
    </row>
    <row r="15" spans="2:6" ht="15" thickTop="1" x14ac:dyDescent="0.3"/>
    <row r="16" spans="2:6" x14ac:dyDescent="0.3">
      <c r="B16" s="55" t="s">
        <v>7</v>
      </c>
      <c r="C16" s="55"/>
      <c r="E16" s="55" t="s">
        <v>11</v>
      </c>
      <c r="F16" s="55"/>
    </row>
    <row r="17" spans="2:6" x14ac:dyDescent="0.3">
      <c r="B17" s="52" t="s">
        <v>12</v>
      </c>
      <c r="C17" s="52" t="str">
        <f>[1]!obGetProperty("version")</f>
        <v>4.2.2</v>
      </c>
      <c r="E17" s="52" t="s">
        <v>5</v>
      </c>
      <c r="F17" s="64" t="s">
        <v>125</v>
      </c>
    </row>
    <row r="18" spans="2:6" x14ac:dyDescent="0.3">
      <c r="B18" s="52" t="s">
        <v>13</v>
      </c>
      <c r="C18" s="52" t="str">
        <f>[1]!obGetProperty("build")</f>
        <v>40201</v>
      </c>
      <c r="E18" s="52" t="s">
        <v>6</v>
      </c>
      <c r="F18" s="58">
        <v>1</v>
      </c>
    </row>
    <row r="20" spans="2:6" x14ac:dyDescent="0.3">
      <c r="E20" s="55" t="s">
        <v>7</v>
      </c>
      <c r="F20" s="55"/>
    </row>
    <row r="21" spans="2:6" x14ac:dyDescent="0.3">
      <c r="E21" s="52" t="s">
        <v>8</v>
      </c>
      <c r="F21" s="60" t="str">
        <f>[1]!obAddClasses(F17,F18)</f>
        <v>C:\Users\Mario\git\ForwardInitialMargin\target\classes</v>
      </c>
    </row>
    <row r="26" spans="2:6" ht="15" thickBot="1" x14ac:dyDescent="0.35">
      <c r="E26" s="54" t="s">
        <v>14</v>
      </c>
      <c r="F26" s="54"/>
    </row>
    <row r="27" spans="2:6" ht="15" thickTop="1" x14ac:dyDescent="0.3">
      <c r="E27" s="61" t="str">
        <f>IF(OR(ISERROR(F12),ISERROR(F21)),NA(),"")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U283"/>
  <sheetViews>
    <sheetView zoomScale="85" zoomScaleNormal="85" workbookViewId="0">
      <selection activeCell="M29" sqref="M29"/>
    </sheetView>
  </sheetViews>
  <sheetFormatPr baseColWidth="10" defaultColWidth="14.44140625" defaultRowHeight="11.85" customHeight="1" x14ac:dyDescent="0.3"/>
  <cols>
    <col min="1" max="1" width="5.109375" style="10" customWidth="1"/>
    <col min="2" max="2" width="17.5546875" style="10" customWidth="1"/>
    <col min="3" max="3" width="14.44140625" style="10"/>
    <col min="4" max="4" width="5.109375" style="10" customWidth="1"/>
    <col min="5" max="5" width="18.33203125" style="10" customWidth="1"/>
    <col min="6" max="6" width="15.77734375" style="10" customWidth="1"/>
    <col min="7" max="14" width="8.77734375" style="10" customWidth="1"/>
    <col min="15" max="15" width="14.44140625" style="10"/>
    <col min="16" max="16" width="1.6640625" style="10" customWidth="1"/>
    <col min="17" max="17" width="1.88671875" style="10" customWidth="1"/>
    <col min="18" max="18" width="14.44140625" style="10"/>
    <col min="19" max="19" width="11" style="10" customWidth="1"/>
    <col min="20" max="20" width="6.21875" style="10" customWidth="1"/>
    <col min="21" max="21" width="5.77734375" style="12" customWidth="1"/>
    <col min="22" max="22" width="6" style="10" customWidth="1"/>
    <col min="23" max="23" width="6.33203125" style="10" customWidth="1"/>
    <col min="24" max="24" width="5.5546875" style="10" customWidth="1"/>
    <col min="25" max="25" width="6" style="10" customWidth="1"/>
    <col min="26" max="26" width="5" style="10" customWidth="1"/>
    <col min="27" max="27" width="5.77734375" style="10" customWidth="1"/>
    <col min="28" max="29" width="6" style="10" customWidth="1"/>
    <col min="30" max="255" width="14.44140625" style="10"/>
    <col min="256" max="256" width="14.44140625" style="6"/>
    <col min="257" max="257" width="5.109375" style="6" customWidth="1"/>
    <col min="258" max="259" width="14.44140625" style="6"/>
    <col min="260" max="260" width="5.109375" style="6" customWidth="1"/>
    <col min="261" max="261" width="18.33203125" style="6" customWidth="1"/>
    <col min="262" max="262" width="14.44140625" style="6"/>
    <col min="263" max="263" width="5.109375" style="6" customWidth="1"/>
    <col min="264" max="512" width="14.44140625" style="6"/>
    <col min="513" max="513" width="5.109375" style="6" customWidth="1"/>
    <col min="514" max="515" width="14.44140625" style="6"/>
    <col min="516" max="516" width="5.109375" style="6" customWidth="1"/>
    <col min="517" max="517" width="18.33203125" style="6" customWidth="1"/>
    <col min="518" max="518" width="14.44140625" style="6"/>
    <col min="519" max="519" width="5.109375" style="6" customWidth="1"/>
    <col min="520" max="768" width="14.44140625" style="6"/>
    <col min="769" max="769" width="5.109375" style="6" customWidth="1"/>
    <col min="770" max="771" width="14.44140625" style="6"/>
    <col min="772" max="772" width="5.109375" style="6" customWidth="1"/>
    <col min="773" max="773" width="18.33203125" style="6" customWidth="1"/>
    <col min="774" max="774" width="14.44140625" style="6"/>
    <col min="775" max="775" width="5.109375" style="6" customWidth="1"/>
    <col min="776" max="1024" width="14.44140625" style="6"/>
    <col min="1025" max="1025" width="5.109375" style="6" customWidth="1"/>
    <col min="1026" max="1027" width="14.44140625" style="6"/>
    <col min="1028" max="1028" width="5.109375" style="6" customWidth="1"/>
    <col min="1029" max="1029" width="18.33203125" style="6" customWidth="1"/>
    <col min="1030" max="1030" width="14.44140625" style="6"/>
    <col min="1031" max="1031" width="5.109375" style="6" customWidth="1"/>
    <col min="1032" max="1280" width="14.44140625" style="6"/>
    <col min="1281" max="1281" width="5.109375" style="6" customWidth="1"/>
    <col min="1282" max="1283" width="14.44140625" style="6"/>
    <col min="1284" max="1284" width="5.109375" style="6" customWidth="1"/>
    <col min="1285" max="1285" width="18.33203125" style="6" customWidth="1"/>
    <col min="1286" max="1286" width="14.44140625" style="6"/>
    <col min="1287" max="1287" width="5.109375" style="6" customWidth="1"/>
    <col min="1288" max="1536" width="14.44140625" style="6"/>
    <col min="1537" max="1537" width="5.109375" style="6" customWidth="1"/>
    <col min="1538" max="1539" width="14.44140625" style="6"/>
    <col min="1540" max="1540" width="5.109375" style="6" customWidth="1"/>
    <col min="1541" max="1541" width="18.33203125" style="6" customWidth="1"/>
    <col min="1542" max="1542" width="14.44140625" style="6"/>
    <col min="1543" max="1543" width="5.109375" style="6" customWidth="1"/>
    <col min="1544" max="1792" width="14.44140625" style="6"/>
    <col min="1793" max="1793" width="5.109375" style="6" customWidth="1"/>
    <col min="1794" max="1795" width="14.44140625" style="6"/>
    <col min="1796" max="1796" width="5.109375" style="6" customWidth="1"/>
    <col min="1797" max="1797" width="18.33203125" style="6" customWidth="1"/>
    <col min="1798" max="1798" width="14.44140625" style="6"/>
    <col min="1799" max="1799" width="5.109375" style="6" customWidth="1"/>
    <col min="1800" max="2048" width="14.44140625" style="6"/>
    <col min="2049" max="2049" width="5.109375" style="6" customWidth="1"/>
    <col min="2050" max="2051" width="14.44140625" style="6"/>
    <col min="2052" max="2052" width="5.109375" style="6" customWidth="1"/>
    <col min="2053" max="2053" width="18.33203125" style="6" customWidth="1"/>
    <col min="2054" max="2054" width="14.44140625" style="6"/>
    <col min="2055" max="2055" width="5.109375" style="6" customWidth="1"/>
    <col min="2056" max="2304" width="14.44140625" style="6"/>
    <col min="2305" max="2305" width="5.109375" style="6" customWidth="1"/>
    <col min="2306" max="2307" width="14.44140625" style="6"/>
    <col min="2308" max="2308" width="5.109375" style="6" customWidth="1"/>
    <col min="2309" max="2309" width="18.33203125" style="6" customWidth="1"/>
    <col min="2310" max="2310" width="14.44140625" style="6"/>
    <col min="2311" max="2311" width="5.109375" style="6" customWidth="1"/>
    <col min="2312" max="2560" width="14.44140625" style="6"/>
    <col min="2561" max="2561" width="5.109375" style="6" customWidth="1"/>
    <col min="2562" max="2563" width="14.44140625" style="6"/>
    <col min="2564" max="2564" width="5.109375" style="6" customWidth="1"/>
    <col min="2565" max="2565" width="18.33203125" style="6" customWidth="1"/>
    <col min="2566" max="2566" width="14.44140625" style="6"/>
    <col min="2567" max="2567" width="5.109375" style="6" customWidth="1"/>
    <col min="2568" max="2816" width="14.44140625" style="6"/>
    <col min="2817" max="2817" width="5.109375" style="6" customWidth="1"/>
    <col min="2818" max="2819" width="14.44140625" style="6"/>
    <col min="2820" max="2820" width="5.109375" style="6" customWidth="1"/>
    <col min="2821" max="2821" width="18.33203125" style="6" customWidth="1"/>
    <col min="2822" max="2822" width="14.44140625" style="6"/>
    <col min="2823" max="2823" width="5.109375" style="6" customWidth="1"/>
    <col min="2824" max="3072" width="14.44140625" style="6"/>
    <col min="3073" max="3073" width="5.109375" style="6" customWidth="1"/>
    <col min="3074" max="3075" width="14.44140625" style="6"/>
    <col min="3076" max="3076" width="5.109375" style="6" customWidth="1"/>
    <col min="3077" max="3077" width="18.33203125" style="6" customWidth="1"/>
    <col min="3078" max="3078" width="14.44140625" style="6"/>
    <col min="3079" max="3079" width="5.109375" style="6" customWidth="1"/>
    <col min="3080" max="3328" width="14.44140625" style="6"/>
    <col min="3329" max="3329" width="5.109375" style="6" customWidth="1"/>
    <col min="3330" max="3331" width="14.44140625" style="6"/>
    <col min="3332" max="3332" width="5.109375" style="6" customWidth="1"/>
    <col min="3333" max="3333" width="18.33203125" style="6" customWidth="1"/>
    <col min="3334" max="3334" width="14.44140625" style="6"/>
    <col min="3335" max="3335" width="5.109375" style="6" customWidth="1"/>
    <col min="3336" max="3584" width="14.44140625" style="6"/>
    <col min="3585" max="3585" width="5.109375" style="6" customWidth="1"/>
    <col min="3586" max="3587" width="14.44140625" style="6"/>
    <col min="3588" max="3588" width="5.109375" style="6" customWidth="1"/>
    <col min="3589" max="3589" width="18.33203125" style="6" customWidth="1"/>
    <col min="3590" max="3590" width="14.44140625" style="6"/>
    <col min="3591" max="3591" width="5.109375" style="6" customWidth="1"/>
    <col min="3592" max="3840" width="14.44140625" style="6"/>
    <col min="3841" max="3841" width="5.109375" style="6" customWidth="1"/>
    <col min="3842" max="3843" width="14.44140625" style="6"/>
    <col min="3844" max="3844" width="5.109375" style="6" customWidth="1"/>
    <col min="3845" max="3845" width="18.33203125" style="6" customWidth="1"/>
    <col min="3846" max="3846" width="14.44140625" style="6"/>
    <col min="3847" max="3847" width="5.109375" style="6" customWidth="1"/>
    <col min="3848" max="4096" width="14.44140625" style="6"/>
    <col min="4097" max="4097" width="5.109375" style="6" customWidth="1"/>
    <col min="4098" max="4099" width="14.44140625" style="6"/>
    <col min="4100" max="4100" width="5.109375" style="6" customWidth="1"/>
    <col min="4101" max="4101" width="18.33203125" style="6" customWidth="1"/>
    <col min="4102" max="4102" width="14.44140625" style="6"/>
    <col min="4103" max="4103" width="5.109375" style="6" customWidth="1"/>
    <col min="4104" max="4352" width="14.44140625" style="6"/>
    <col min="4353" max="4353" width="5.109375" style="6" customWidth="1"/>
    <col min="4354" max="4355" width="14.44140625" style="6"/>
    <col min="4356" max="4356" width="5.109375" style="6" customWidth="1"/>
    <col min="4357" max="4357" width="18.33203125" style="6" customWidth="1"/>
    <col min="4358" max="4358" width="14.44140625" style="6"/>
    <col min="4359" max="4359" width="5.109375" style="6" customWidth="1"/>
    <col min="4360" max="4608" width="14.44140625" style="6"/>
    <col min="4609" max="4609" width="5.109375" style="6" customWidth="1"/>
    <col min="4610" max="4611" width="14.44140625" style="6"/>
    <col min="4612" max="4612" width="5.109375" style="6" customWidth="1"/>
    <col min="4613" max="4613" width="18.33203125" style="6" customWidth="1"/>
    <col min="4614" max="4614" width="14.44140625" style="6"/>
    <col min="4615" max="4615" width="5.109375" style="6" customWidth="1"/>
    <col min="4616" max="4864" width="14.44140625" style="6"/>
    <col min="4865" max="4865" width="5.109375" style="6" customWidth="1"/>
    <col min="4866" max="4867" width="14.44140625" style="6"/>
    <col min="4868" max="4868" width="5.109375" style="6" customWidth="1"/>
    <col min="4869" max="4869" width="18.33203125" style="6" customWidth="1"/>
    <col min="4870" max="4870" width="14.44140625" style="6"/>
    <col min="4871" max="4871" width="5.109375" style="6" customWidth="1"/>
    <col min="4872" max="5120" width="14.44140625" style="6"/>
    <col min="5121" max="5121" width="5.109375" style="6" customWidth="1"/>
    <col min="5122" max="5123" width="14.44140625" style="6"/>
    <col min="5124" max="5124" width="5.109375" style="6" customWidth="1"/>
    <col min="5125" max="5125" width="18.33203125" style="6" customWidth="1"/>
    <col min="5126" max="5126" width="14.44140625" style="6"/>
    <col min="5127" max="5127" width="5.109375" style="6" customWidth="1"/>
    <col min="5128" max="5376" width="14.44140625" style="6"/>
    <col min="5377" max="5377" width="5.109375" style="6" customWidth="1"/>
    <col min="5378" max="5379" width="14.44140625" style="6"/>
    <col min="5380" max="5380" width="5.109375" style="6" customWidth="1"/>
    <col min="5381" max="5381" width="18.33203125" style="6" customWidth="1"/>
    <col min="5382" max="5382" width="14.44140625" style="6"/>
    <col min="5383" max="5383" width="5.109375" style="6" customWidth="1"/>
    <col min="5384" max="5632" width="14.44140625" style="6"/>
    <col min="5633" max="5633" width="5.109375" style="6" customWidth="1"/>
    <col min="5634" max="5635" width="14.44140625" style="6"/>
    <col min="5636" max="5636" width="5.109375" style="6" customWidth="1"/>
    <col min="5637" max="5637" width="18.33203125" style="6" customWidth="1"/>
    <col min="5638" max="5638" width="14.44140625" style="6"/>
    <col min="5639" max="5639" width="5.109375" style="6" customWidth="1"/>
    <col min="5640" max="5888" width="14.44140625" style="6"/>
    <col min="5889" max="5889" width="5.109375" style="6" customWidth="1"/>
    <col min="5890" max="5891" width="14.44140625" style="6"/>
    <col min="5892" max="5892" width="5.109375" style="6" customWidth="1"/>
    <col min="5893" max="5893" width="18.33203125" style="6" customWidth="1"/>
    <col min="5894" max="5894" width="14.44140625" style="6"/>
    <col min="5895" max="5895" width="5.109375" style="6" customWidth="1"/>
    <col min="5896" max="6144" width="14.44140625" style="6"/>
    <col min="6145" max="6145" width="5.109375" style="6" customWidth="1"/>
    <col min="6146" max="6147" width="14.44140625" style="6"/>
    <col min="6148" max="6148" width="5.109375" style="6" customWidth="1"/>
    <col min="6149" max="6149" width="18.33203125" style="6" customWidth="1"/>
    <col min="6150" max="6150" width="14.44140625" style="6"/>
    <col min="6151" max="6151" width="5.109375" style="6" customWidth="1"/>
    <col min="6152" max="6400" width="14.44140625" style="6"/>
    <col min="6401" max="6401" width="5.109375" style="6" customWidth="1"/>
    <col min="6402" max="6403" width="14.44140625" style="6"/>
    <col min="6404" max="6404" width="5.109375" style="6" customWidth="1"/>
    <col min="6405" max="6405" width="18.33203125" style="6" customWidth="1"/>
    <col min="6406" max="6406" width="14.44140625" style="6"/>
    <col min="6407" max="6407" width="5.109375" style="6" customWidth="1"/>
    <col min="6408" max="6656" width="14.44140625" style="6"/>
    <col min="6657" max="6657" width="5.109375" style="6" customWidth="1"/>
    <col min="6658" max="6659" width="14.44140625" style="6"/>
    <col min="6660" max="6660" width="5.109375" style="6" customWidth="1"/>
    <col min="6661" max="6661" width="18.33203125" style="6" customWidth="1"/>
    <col min="6662" max="6662" width="14.44140625" style="6"/>
    <col min="6663" max="6663" width="5.109375" style="6" customWidth="1"/>
    <col min="6664" max="6912" width="14.44140625" style="6"/>
    <col min="6913" max="6913" width="5.109375" style="6" customWidth="1"/>
    <col min="6914" max="6915" width="14.44140625" style="6"/>
    <col min="6916" max="6916" width="5.109375" style="6" customWidth="1"/>
    <col min="6917" max="6917" width="18.33203125" style="6" customWidth="1"/>
    <col min="6918" max="6918" width="14.44140625" style="6"/>
    <col min="6919" max="6919" width="5.109375" style="6" customWidth="1"/>
    <col min="6920" max="7168" width="14.44140625" style="6"/>
    <col min="7169" max="7169" width="5.109375" style="6" customWidth="1"/>
    <col min="7170" max="7171" width="14.44140625" style="6"/>
    <col min="7172" max="7172" width="5.109375" style="6" customWidth="1"/>
    <col min="7173" max="7173" width="18.33203125" style="6" customWidth="1"/>
    <col min="7174" max="7174" width="14.44140625" style="6"/>
    <col min="7175" max="7175" width="5.109375" style="6" customWidth="1"/>
    <col min="7176" max="7424" width="14.44140625" style="6"/>
    <col min="7425" max="7425" width="5.109375" style="6" customWidth="1"/>
    <col min="7426" max="7427" width="14.44140625" style="6"/>
    <col min="7428" max="7428" width="5.109375" style="6" customWidth="1"/>
    <col min="7429" max="7429" width="18.33203125" style="6" customWidth="1"/>
    <col min="7430" max="7430" width="14.44140625" style="6"/>
    <col min="7431" max="7431" width="5.109375" style="6" customWidth="1"/>
    <col min="7432" max="7680" width="14.44140625" style="6"/>
    <col min="7681" max="7681" width="5.109375" style="6" customWidth="1"/>
    <col min="7682" max="7683" width="14.44140625" style="6"/>
    <col min="7684" max="7684" width="5.109375" style="6" customWidth="1"/>
    <col min="7685" max="7685" width="18.33203125" style="6" customWidth="1"/>
    <col min="7686" max="7686" width="14.44140625" style="6"/>
    <col min="7687" max="7687" width="5.109375" style="6" customWidth="1"/>
    <col min="7688" max="7936" width="14.44140625" style="6"/>
    <col min="7937" max="7937" width="5.109375" style="6" customWidth="1"/>
    <col min="7938" max="7939" width="14.44140625" style="6"/>
    <col min="7940" max="7940" width="5.109375" style="6" customWidth="1"/>
    <col min="7941" max="7941" width="18.33203125" style="6" customWidth="1"/>
    <col min="7942" max="7942" width="14.44140625" style="6"/>
    <col min="7943" max="7943" width="5.109375" style="6" customWidth="1"/>
    <col min="7944" max="8192" width="14.44140625" style="6"/>
    <col min="8193" max="8193" width="5.109375" style="6" customWidth="1"/>
    <col min="8194" max="8195" width="14.44140625" style="6"/>
    <col min="8196" max="8196" width="5.109375" style="6" customWidth="1"/>
    <col min="8197" max="8197" width="18.33203125" style="6" customWidth="1"/>
    <col min="8198" max="8198" width="14.44140625" style="6"/>
    <col min="8199" max="8199" width="5.109375" style="6" customWidth="1"/>
    <col min="8200" max="8448" width="14.44140625" style="6"/>
    <col min="8449" max="8449" width="5.109375" style="6" customWidth="1"/>
    <col min="8450" max="8451" width="14.44140625" style="6"/>
    <col min="8452" max="8452" width="5.109375" style="6" customWidth="1"/>
    <col min="8453" max="8453" width="18.33203125" style="6" customWidth="1"/>
    <col min="8454" max="8454" width="14.44140625" style="6"/>
    <col min="8455" max="8455" width="5.109375" style="6" customWidth="1"/>
    <col min="8456" max="8704" width="14.44140625" style="6"/>
    <col min="8705" max="8705" width="5.109375" style="6" customWidth="1"/>
    <col min="8706" max="8707" width="14.44140625" style="6"/>
    <col min="8708" max="8708" width="5.109375" style="6" customWidth="1"/>
    <col min="8709" max="8709" width="18.33203125" style="6" customWidth="1"/>
    <col min="8710" max="8710" width="14.44140625" style="6"/>
    <col min="8711" max="8711" width="5.109375" style="6" customWidth="1"/>
    <col min="8712" max="8960" width="14.44140625" style="6"/>
    <col min="8961" max="8961" width="5.109375" style="6" customWidth="1"/>
    <col min="8962" max="8963" width="14.44140625" style="6"/>
    <col min="8964" max="8964" width="5.109375" style="6" customWidth="1"/>
    <col min="8965" max="8965" width="18.33203125" style="6" customWidth="1"/>
    <col min="8966" max="8966" width="14.44140625" style="6"/>
    <col min="8967" max="8967" width="5.109375" style="6" customWidth="1"/>
    <col min="8968" max="9216" width="14.44140625" style="6"/>
    <col min="9217" max="9217" width="5.109375" style="6" customWidth="1"/>
    <col min="9218" max="9219" width="14.44140625" style="6"/>
    <col min="9220" max="9220" width="5.109375" style="6" customWidth="1"/>
    <col min="9221" max="9221" width="18.33203125" style="6" customWidth="1"/>
    <col min="9222" max="9222" width="14.44140625" style="6"/>
    <col min="9223" max="9223" width="5.109375" style="6" customWidth="1"/>
    <col min="9224" max="9472" width="14.44140625" style="6"/>
    <col min="9473" max="9473" width="5.109375" style="6" customWidth="1"/>
    <col min="9474" max="9475" width="14.44140625" style="6"/>
    <col min="9476" max="9476" width="5.109375" style="6" customWidth="1"/>
    <col min="9477" max="9477" width="18.33203125" style="6" customWidth="1"/>
    <col min="9478" max="9478" width="14.44140625" style="6"/>
    <col min="9479" max="9479" width="5.109375" style="6" customWidth="1"/>
    <col min="9480" max="9728" width="14.44140625" style="6"/>
    <col min="9729" max="9729" width="5.109375" style="6" customWidth="1"/>
    <col min="9730" max="9731" width="14.44140625" style="6"/>
    <col min="9732" max="9732" width="5.109375" style="6" customWidth="1"/>
    <col min="9733" max="9733" width="18.33203125" style="6" customWidth="1"/>
    <col min="9734" max="9734" width="14.44140625" style="6"/>
    <col min="9735" max="9735" width="5.109375" style="6" customWidth="1"/>
    <col min="9736" max="9984" width="14.44140625" style="6"/>
    <col min="9985" max="9985" width="5.109375" style="6" customWidth="1"/>
    <col min="9986" max="9987" width="14.44140625" style="6"/>
    <col min="9988" max="9988" width="5.109375" style="6" customWidth="1"/>
    <col min="9989" max="9989" width="18.33203125" style="6" customWidth="1"/>
    <col min="9990" max="9990" width="14.44140625" style="6"/>
    <col min="9991" max="9991" width="5.109375" style="6" customWidth="1"/>
    <col min="9992" max="10240" width="14.44140625" style="6"/>
    <col min="10241" max="10241" width="5.109375" style="6" customWidth="1"/>
    <col min="10242" max="10243" width="14.44140625" style="6"/>
    <col min="10244" max="10244" width="5.109375" style="6" customWidth="1"/>
    <col min="10245" max="10245" width="18.33203125" style="6" customWidth="1"/>
    <col min="10246" max="10246" width="14.44140625" style="6"/>
    <col min="10247" max="10247" width="5.109375" style="6" customWidth="1"/>
    <col min="10248" max="10496" width="14.44140625" style="6"/>
    <col min="10497" max="10497" width="5.109375" style="6" customWidth="1"/>
    <col min="10498" max="10499" width="14.44140625" style="6"/>
    <col min="10500" max="10500" width="5.109375" style="6" customWidth="1"/>
    <col min="10501" max="10501" width="18.33203125" style="6" customWidth="1"/>
    <col min="10502" max="10502" width="14.44140625" style="6"/>
    <col min="10503" max="10503" width="5.109375" style="6" customWidth="1"/>
    <col min="10504" max="10752" width="14.44140625" style="6"/>
    <col min="10753" max="10753" width="5.109375" style="6" customWidth="1"/>
    <col min="10754" max="10755" width="14.44140625" style="6"/>
    <col min="10756" max="10756" width="5.109375" style="6" customWidth="1"/>
    <col min="10757" max="10757" width="18.33203125" style="6" customWidth="1"/>
    <col min="10758" max="10758" width="14.44140625" style="6"/>
    <col min="10759" max="10759" width="5.109375" style="6" customWidth="1"/>
    <col min="10760" max="11008" width="14.44140625" style="6"/>
    <col min="11009" max="11009" width="5.109375" style="6" customWidth="1"/>
    <col min="11010" max="11011" width="14.44140625" style="6"/>
    <col min="11012" max="11012" width="5.109375" style="6" customWidth="1"/>
    <col min="11013" max="11013" width="18.33203125" style="6" customWidth="1"/>
    <col min="11014" max="11014" width="14.44140625" style="6"/>
    <col min="11015" max="11015" width="5.109375" style="6" customWidth="1"/>
    <col min="11016" max="11264" width="14.44140625" style="6"/>
    <col min="11265" max="11265" width="5.109375" style="6" customWidth="1"/>
    <col min="11266" max="11267" width="14.44140625" style="6"/>
    <col min="11268" max="11268" width="5.109375" style="6" customWidth="1"/>
    <col min="11269" max="11269" width="18.33203125" style="6" customWidth="1"/>
    <col min="11270" max="11270" width="14.44140625" style="6"/>
    <col min="11271" max="11271" width="5.109375" style="6" customWidth="1"/>
    <col min="11272" max="11520" width="14.44140625" style="6"/>
    <col min="11521" max="11521" width="5.109375" style="6" customWidth="1"/>
    <col min="11522" max="11523" width="14.44140625" style="6"/>
    <col min="11524" max="11524" width="5.109375" style="6" customWidth="1"/>
    <col min="11525" max="11525" width="18.33203125" style="6" customWidth="1"/>
    <col min="11526" max="11526" width="14.44140625" style="6"/>
    <col min="11527" max="11527" width="5.109375" style="6" customWidth="1"/>
    <col min="11528" max="11776" width="14.44140625" style="6"/>
    <col min="11777" max="11777" width="5.109375" style="6" customWidth="1"/>
    <col min="11778" max="11779" width="14.44140625" style="6"/>
    <col min="11780" max="11780" width="5.109375" style="6" customWidth="1"/>
    <col min="11781" max="11781" width="18.33203125" style="6" customWidth="1"/>
    <col min="11782" max="11782" width="14.44140625" style="6"/>
    <col min="11783" max="11783" width="5.109375" style="6" customWidth="1"/>
    <col min="11784" max="12032" width="14.44140625" style="6"/>
    <col min="12033" max="12033" width="5.109375" style="6" customWidth="1"/>
    <col min="12034" max="12035" width="14.44140625" style="6"/>
    <col min="12036" max="12036" width="5.109375" style="6" customWidth="1"/>
    <col min="12037" max="12037" width="18.33203125" style="6" customWidth="1"/>
    <col min="12038" max="12038" width="14.44140625" style="6"/>
    <col min="12039" max="12039" width="5.109375" style="6" customWidth="1"/>
    <col min="12040" max="12288" width="14.44140625" style="6"/>
    <col min="12289" max="12289" width="5.109375" style="6" customWidth="1"/>
    <col min="12290" max="12291" width="14.44140625" style="6"/>
    <col min="12292" max="12292" width="5.109375" style="6" customWidth="1"/>
    <col min="12293" max="12293" width="18.33203125" style="6" customWidth="1"/>
    <col min="12294" max="12294" width="14.44140625" style="6"/>
    <col min="12295" max="12295" width="5.109375" style="6" customWidth="1"/>
    <col min="12296" max="12544" width="14.44140625" style="6"/>
    <col min="12545" max="12545" width="5.109375" style="6" customWidth="1"/>
    <col min="12546" max="12547" width="14.44140625" style="6"/>
    <col min="12548" max="12548" width="5.109375" style="6" customWidth="1"/>
    <col min="12549" max="12549" width="18.33203125" style="6" customWidth="1"/>
    <col min="12550" max="12550" width="14.44140625" style="6"/>
    <col min="12551" max="12551" width="5.109375" style="6" customWidth="1"/>
    <col min="12552" max="12800" width="14.44140625" style="6"/>
    <col min="12801" max="12801" width="5.109375" style="6" customWidth="1"/>
    <col min="12802" max="12803" width="14.44140625" style="6"/>
    <col min="12804" max="12804" width="5.109375" style="6" customWidth="1"/>
    <col min="12805" max="12805" width="18.33203125" style="6" customWidth="1"/>
    <col min="12806" max="12806" width="14.44140625" style="6"/>
    <col min="12807" max="12807" width="5.109375" style="6" customWidth="1"/>
    <col min="12808" max="13056" width="14.44140625" style="6"/>
    <col min="13057" max="13057" width="5.109375" style="6" customWidth="1"/>
    <col min="13058" max="13059" width="14.44140625" style="6"/>
    <col min="13060" max="13060" width="5.109375" style="6" customWidth="1"/>
    <col min="13061" max="13061" width="18.33203125" style="6" customWidth="1"/>
    <col min="13062" max="13062" width="14.44140625" style="6"/>
    <col min="13063" max="13063" width="5.109375" style="6" customWidth="1"/>
    <col min="13064" max="13312" width="14.44140625" style="6"/>
    <col min="13313" max="13313" width="5.109375" style="6" customWidth="1"/>
    <col min="13314" max="13315" width="14.44140625" style="6"/>
    <col min="13316" max="13316" width="5.109375" style="6" customWidth="1"/>
    <col min="13317" max="13317" width="18.33203125" style="6" customWidth="1"/>
    <col min="13318" max="13318" width="14.44140625" style="6"/>
    <col min="13319" max="13319" width="5.109375" style="6" customWidth="1"/>
    <col min="13320" max="13568" width="14.44140625" style="6"/>
    <col min="13569" max="13569" width="5.109375" style="6" customWidth="1"/>
    <col min="13570" max="13571" width="14.44140625" style="6"/>
    <col min="13572" max="13572" width="5.109375" style="6" customWidth="1"/>
    <col min="13573" max="13573" width="18.33203125" style="6" customWidth="1"/>
    <col min="13574" max="13574" width="14.44140625" style="6"/>
    <col min="13575" max="13575" width="5.109375" style="6" customWidth="1"/>
    <col min="13576" max="13824" width="14.44140625" style="6"/>
    <col min="13825" max="13825" width="5.109375" style="6" customWidth="1"/>
    <col min="13826" max="13827" width="14.44140625" style="6"/>
    <col min="13828" max="13828" width="5.109375" style="6" customWidth="1"/>
    <col min="13829" max="13829" width="18.33203125" style="6" customWidth="1"/>
    <col min="13830" max="13830" width="14.44140625" style="6"/>
    <col min="13831" max="13831" width="5.109375" style="6" customWidth="1"/>
    <col min="13832" max="14080" width="14.44140625" style="6"/>
    <col min="14081" max="14081" width="5.109375" style="6" customWidth="1"/>
    <col min="14082" max="14083" width="14.44140625" style="6"/>
    <col min="14084" max="14084" width="5.109375" style="6" customWidth="1"/>
    <col min="14085" max="14085" width="18.33203125" style="6" customWidth="1"/>
    <col min="14086" max="14086" width="14.44140625" style="6"/>
    <col min="14087" max="14087" width="5.109375" style="6" customWidth="1"/>
    <col min="14088" max="14336" width="14.44140625" style="6"/>
    <col min="14337" max="14337" width="5.109375" style="6" customWidth="1"/>
    <col min="14338" max="14339" width="14.44140625" style="6"/>
    <col min="14340" max="14340" width="5.109375" style="6" customWidth="1"/>
    <col min="14341" max="14341" width="18.33203125" style="6" customWidth="1"/>
    <col min="14342" max="14342" width="14.44140625" style="6"/>
    <col min="14343" max="14343" width="5.109375" style="6" customWidth="1"/>
    <col min="14344" max="14592" width="14.44140625" style="6"/>
    <col min="14593" max="14593" width="5.109375" style="6" customWidth="1"/>
    <col min="14594" max="14595" width="14.44140625" style="6"/>
    <col min="14596" max="14596" width="5.109375" style="6" customWidth="1"/>
    <col min="14597" max="14597" width="18.33203125" style="6" customWidth="1"/>
    <col min="14598" max="14598" width="14.44140625" style="6"/>
    <col min="14599" max="14599" width="5.109375" style="6" customWidth="1"/>
    <col min="14600" max="14848" width="14.44140625" style="6"/>
    <col min="14849" max="14849" width="5.109375" style="6" customWidth="1"/>
    <col min="14850" max="14851" width="14.44140625" style="6"/>
    <col min="14852" max="14852" width="5.109375" style="6" customWidth="1"/>
    <col min="14853" max="14853" width="18.33203125" style="6" customWidth="1"/>
    <col min="14854" max="14854" width="14.44140625" style="6"/>
    <col min="14855" max="14855" width="5.109375" style="6" customWidth="1"/>
    <col min="14856" max="15104" width="14.44140625" style="6"/>
    <col min="15105" max="15105" width="5.109375" style="6" customWidth="1"/>
    <col min="15106" max="15107" width="14.44140625" style="6"/>
    <col min="15108" max="15108" width="5.109375" style="6" customWidth="1"/>
    <col min="15109" max="15109" width="18.33203125" style="6" customWidth="1"/>
    <col min="15110" max="15110" width="14.44140625" style="6"/>
    <col min="15111" max="15111" width="5.109375" style="6" customWidth="1"/>
    <col min="15112" max="15360" width="14.44140625" style="6"/>
    <col min="15361" max="15361" width="5.109375" style="6" customWidth="1"/>
    <col min="15362" max="15363" width="14.44140625" style="6"/>
    <col min="15364" max="15364" width="5.109375" style="6" customWidth="1"/>
    <col min="15365" max="15365" width="18.33203125" style="6" customWidth="1"/>
    <col min="15366" max="15366" width="14.44140625" style="6"/>
    <col min="15367" max="15367" width="5.109375" style="6" customWidth="1"/>
    <col min="15368" max="15616" width="14.44140625" style="6"/>
    <col min="15617" max="15617" width="5.109375" style="6" customWidth="1"/>
    <col min="15618" max="15619" width="14.44140625" style="6"/>
    <col min="15620" max="15620" width="5.109375" style="6" customWidth="1"/>
    <col min="15621" max="15621" width="18.33203125" style="6" customWidth="1"/>
    <col min="15622" max="15622" width="14.44140625" style="6"/>
    <col min="15623" max="15623" width="5.109375" style="6" customWidth="1"/>
    <col min="15624" max="15872" width="14.44140625" style="6"/>
    <col min="15873" max="15873" width="5.109375" style="6" customWidth="1"/>
    <col min="15874" max="15875" width="14.44140625" style="6"/>
    <col min="15876" max="15876" width="5.109375" style="6" customWidth="1"/>
    <col min="15877" max="15877" width="18.33203125" style="6" customWidth="1"/>
    <col min="15878" max="15878" width="14.44140625" style="6"/>
    <col min="15879" max="15879" width="5.109375" style="6" customWidth="1"/>
    <col min="15880" max="16128" width="14.44140625" style="6"/>
    <col min="16129" max="16129" width="5.109375" style="6" customWidth="1"/>
    <col min="16130" max="16131" width="14.44140625" style="6"/>
    <col min="16132" max="16132" width="5.109375" style="6" customWidth="1"/>
    <col min="16133" max="16133" width="18.33203125" style="6" customWidth="1"/>
    <col min="16134" max="16134" width="14.44140625" style="6"/>
    <col min="16135" max="16135" width="5.109375" style="6" customWidth="1"/>
    <col min="16136" max="16384" width="14.44140625" style="6"/>
  </cols>
  <sheetData>
    <row r="2" spans="1:255" s="3" customFormat="1" ht="15" customHeight="1" x14ac:dyDescent="0.3">
      <c r="B2" s="3" t="s">
        <v>18</v>
      </c>
      <c r="I2" s="4"/>
      <c r="O2" s="10"/>
      <c r="P2" s="10"/>
      <c r="Q2" s="10"/>
      <c r="R2" s="10"/>
      <c r="U2" s="5"/>
    </row>
    <row r="3" spans="1:255" ht="11.85" customHeight="1" x14ac:dyDescent="0.3">
      <c r="A3" s="6"/>
      <c r="B3" s="7" t="s">
        <v>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S3" s="6"/>
      <c r="T3" s="6"/>
      <c r="U3" s="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</row>
    <row r="4" spans="1:255" ht="15" customHeight="1" x14ac:dyDescent="0.3">
      <c r="A4" s="6"/>
      <c r="B4" s="67"/>
      <c r="C4" s="67"/>
      <c r="D4" s="67"/>
      <c r="E4" s="67"/>
      <c r="F4" s="67"/>
      <c r="G4" s="67"/>
      <c r="H4" s="67"/>
      <c r="I4" s="67"/>
      <c r="J4" s="67"/>
      <c r="K4" s="67"/>
      <c r="L4" s="6"/>
      <c r="M4" s="6"/>
      <c r="N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ht="15" customHeight="1" x14ac:dyDescent="0.3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6"/>
      <c r="M5" s="6"/>
      <c r="N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ht="11.85" customHeight="1" thickBot="1" x14ac:dyDescent="0.35">
      <c r="B6" s="11" t="s">
        <v>19</v>
      </c>
      <c r="C6" s="11"/>
      <c r="E6" s="11" t="s">
        <v>20</v>
      </c>
      <c r="F6" s="11"/>
      <c r="H6" s="11" t="s">
        <v>21</v>
      </c>
      <c r="I6" s="11"/>
      <c r="K6" s="1"/>
      <c r="L6" s="11" t="s">
        <v>47</v>
      </c>
      <c r="M6" s="11"/>
      <c r="N6" s="11"/>
      <c r="O6" s="11"/>
      <c r="P6" s="11"/>
      <c r="Q6" s="11"/>
      <c r="R6" s="11"/>
      <c r="IS6" s="6"/>
      <c r="IT6" s="6"/>
      <c r="IU6" s="6"/>
    </row>
    <row r="7" spans="1:255" ht="11.85" customHeight="1" x14ac:dyDescent="0.3">
      <c r="L7" s="1" t="str">
        <f>obLibs&amp;"java.time.LocalDate"</f>
        <v>java.time.LocalDate</v>
      </c>
      <c r="IS7" s="6"/>
      <c r="IT7" s="6"/>
      <c r="IU7" s="6"/>
    </row>
    <row r="8" spans="1:255" ht="11.85" customHeight="1" x14ac:dyDescent="0.3">
      <c r="B8" s="13" t="s">
        <v>2</v>
      </c>
      <c r="C8" s="13"/>
      <c r="E8" s="13" t="s">
        <v>2</v>
      </c>
      <c r="F8" s="13"/>
      <c r="H8" s="13" t="s">
        <v>2</v>
      </c>
      <c r="I8" s="13"/>
      <c r="L8" s="10" t="str">
        <f>obLibs&amp;"net.finmath.time.ScheduleGenerator"</f>
        <v>net.finmath.time.ScheduleGenerator</v>
      </c>
      <c r="IS8" s="6"/>
      <c r="IT8" s="6"/>
      <c r="IU8" s="6"/>
    </row>
    <row r="9" spans="1:255" ht="12" customHeight="1" x14ac:dyDescent="0.3">
      <c r="B9" s="37" t="str">
        <f>[1]!obcall("Reference Date"&amp;COLUMN(),$L$7,"of",[1]!obMake("","int",YEAR(C9)),[1]!obMake("","int",MONTH(C9)),[1]!obMake("","int",DAY(C9)))</f>
        <v>Reference Date2 
[8688]</v>
      </c>
      <c r="C9" s="15">
        <v>42959</v>
      </c>
      <c r="E9" s="37" t="str">
        <f>[1]!obcall("Reference Date"&amp;COLUMN(),$L$7,"of",[1]!obMake("","int",YEAR(F9)),[1]!obMake("","int",MONTH(F9)),[1]!obMake("","int",DAY(F9)))</f>
        <v>Reference Date5 
[8671]</v>
      </c>
      <c r="F9" s="15">
        <v>42959</v>
      </c>
      <c r="H9" s="37" t="str">
        <f>[1]!obMake("maturity"&amp;ROW(I9),"String",I9)</f>
        <v>maturity9 
[8700]</v>
      </c>
      <c r="I9" s="16" t="s">
        <v>27</v>
      </c>
      <c r="L9" s="10" t="str">
        <f>obLibs&amp;"net.finmath.time.businessdaycalendar.BusinessdayCalendarExcludingTARGETHolidays"</f>
        <v>net.finmath.time.businessdaycalendar.BusinessdayCalendarExcludingTARGETHolidays</v>
      </c>
      <c r="IS9" s="6"/>
      <c r="IT9" s="6"/>
      <c r="IU9" s="6"/>
    </row>
    <row r="10" spans="1:255" ht="11.85" customHeight="1" x14ac:dyDescent="0.3">
      <c r="B10" s="37" t="str">
        <f>[1]!obMake("spotOffsetDays"&amp;COLUMN(),"int",C10)</f>
        <v>spotOffsetDays2 
[8689]</v>
      </c>
      <c r="C10" s="19">
        <v>0</v>
      </c>
      <c r="E10" s="37" t="str">
        <f>[1]!obMake("spotOffsetDays"&amp;COLUMN(),"int",F10)</f>
        <v>spotOffsetDays5 
[8672]</v>
      </c>
      <c r="F10" s="19">
        <v>0</v>
      </c>
      <c r="L10" s="10" t="str">
        <f>obLibs&amp;"initialmargin.regression.changedfinmath.products.indices.LIBORIndex"</f>
        <v>initialmargin.regression.changedfinmath.products.indices.LIBORIndex</v>
      </c>
      <c r="IS10" s="6"/>
      <c r="IT10" s="6"/>
      <c r="IU10" s="6"/>
    </row>
    <row r="11" spans="1:255" ht="11.85" customHeight="1" x14ac:dyDescent="0.3">
      <c r="B11" s="37" t="str">
        <f>[1]!obMake("forwardStartPeriod"&amp;COLUMN(),"String",C11)</f>
        <v>forwardStartPeriod2 
[8690]</v>
      </c>
      <c r="C11" s="20" t="s">
        <v>35</v>
      </c>
      <c r="E11" s="37" t="str">
        <f>[1]!obMake("forwardStartPeriod"&amp;COLUMN(),"String",F11)</f>
        <v>forwardStartPeriod5 
[8673]</v>
      </c>
      <c r="F11" s="20" t="s">
        <v>35</v>
      </c>
      <c r="L11" s="1" t="str">
        <f>obLibs&amp;"initialmargin.regression.changedfinmath.products.components.Notional"</f>
        <v>initialmargin.regression.changedfinmath.products.components.Notional</v>
      </c>
      <c r="IS11" s="6"/>
      <c r="IT11" s="6"/>
      <c r="IU11" s="6"/>
    </row>
    <row r="12" spans="1:255" ht="11.85" customHeight="1" thickBot="1" x14ac:dyDescent="0.35">
      <c r="B12" s="37" t="str">
        <f>[1]!obMake("maturity"&amp;COLUMN(),"String",C12)</f>
        <v>maturity2 
[8691]</v>
      </c>
      <c r="C12" s="20" t="s">
        <v>27</v>
      </c>
      <c r="E12" s="37" t="str">
        <f>[1]!obMake("maturity"&amp;COLUMN(),"String",F12)</f>
        <v>maturity5 
[8674]</v>
      </c>
      <c r="F12" s="20" t="s">
        <v>27</v>
      </c>
      <c r="H12" s="11" t="s">
        <v>22</v>
      </c>
      <c r="I12" s="11" t="s">
        <v>23</v>
      </c>
      <c r="L12" s="10" t="str">
        <f>obLibs&amp;"initialmargin.regression.changedfinmath.products.SwapLeg"</f>
        <v>initialmargin.regression.changedfinmath.products.SwapLeg</v>
      </c>
      <c r="IS12" s="6"/>
      <c r="IT12" s="6"/>
      <c r="IU12" s="6"/>
    </row>
    <row r="13" spans="1:255" ht="11.4" customHeight="1" x14ac:dyDescent="0.3">
      <c r="B13" s="37" t="str">
        <f>[1]!obMake("frequency"&amp;COLUMN(),"String",C13)</f>
        <v>frequency2 
[8692]</v>
      </c>
      <c r="C13" s="20" t="s">
        <v>28</v>
      </c>
      <c r="E13" s="37" t="str">
        <f>[1]!obMake("frequency"&amp;COLUMN(),"String",F13)</f>
        <v>frequency5 
[8675]</v>
      </c>
      <c r="F13" s="20" t="s">
        <v>28</v>
      </c>
      <c r="L13" s="10" t="str">
        <f>obLibs&amp;"initialmargin.regression.changedfinmath.products.indices.AbstractIndex"</f>
        <v>initialmargin.regression.changedfinmath.products.indices.AbstractIndex</v>
      </c>
      <c r="IS13" s="6"/>
      <c r="IT13" s="6"/>
      <c r="IU13" s="6"/>
    </row>
    <row r="14" spans="1:255" ht="12" customHeight="1" x14ac:dyDescent="0.3">
      <c r="B14" s="37" t="str">
        <f>[1]!obMake("dayCount"&amp;COLUMN(),"String",C14)</f>
        <v>dayCount2 
[8693]</v>
      </c>
      <c r="C14" s="20" t="s">
        <v>29</v>
      </c>
      <c r="E14" s="37" t="str">
        <f>[1]!obMake("dayCount"&amp;COLUMN(),"String",F14)</f>
        <v>dayCount5 
[8676]</v>
      </c>
      <c r="F14" s="20" t="s">
        <v>29</v>
      </c>
      <c r="H14" s="13" t="s">
        <v>26</v>
      </c>
      <c r="I14" s="13"/>
      <c r="L14" s="10" t="str">
        <f>obLibs&amp;"initialmargin.regression.changedfinmath.products.Swap"</f>
        <v>initialmargin.regression.changedfinmath.products.Swap</v>
      </c>
      <c r="IS14" s="6"/>
      <c r="IT14" s="6"/>
      <c r="IU14" s="6"/>
    </row>
    <row r="15" spans="1:255" ht="11.85" customHeight="1" x14ac:dyDescent="0.3">
      <c r="B15" s="37" t="str">
        <f>[1]!obMake("shortPeriodConvention"&amp;COLUMN(),"String",C15)</f>
        <v>shortPeriodConvention2 
[8684]</v>
      </c>
      <c r="C15" s="20" t="s">
        <v>30</v>
      </c>
      <c r="E15" s="37" t="str">
        <f>[1]!obMake("shortPeriodConvention"&amp;COLUMN(),"String",F15)</f>
        <v>shortPeriodConvention5 
[8667]</v>
      </c>
      <c r="F15" s="20" t="s">
        <v>30</v>
      </c>
      <c r="H15" s="37" t="str">
        <f>[1]!obMake("LegFloat"&amp;I9,$L$12,$B$20,$B$33,$B$28,$B$34,$B$35)</f>
        <v>LegFloat5Y 
[8696]</v>
      </c>
      <c r="I15" s="37" t="str">
        <f>[1]!obMake("LegFixed"&amp;I9,$L$12,$E$20,$E$25,[1]!obcast("index",$L$13),$E$26,$E$27)</f>
        <v>LegFixed5Y 
[8680]</v>
      </c>
      <c r="L15" s="10" t="str">
        <f>obLibs&amp;"initialmargin.regression.changedfinmath.products.Portfolio"</f>
        <v>initialmargin.regression.changedfinmath.products.Portfolio</v>
      </c>
      <c r="IS15" s="6"/>
      <c r="IT15" s="6"/>
      <c r="IU15" s="6"/>
    </row>
    <row r="16" spans="1:255" ht="11.85" customHeight="1" x14ac:dyDescent="0.3">
      <c r="B16" s="37" t="str">
        <f>[1]!obMake("dayRollConvention"&amp;COLUMN(),"String",C16)</f>
        <v>dayRollConvention2 
[8683]</v>
      </c>
      <c r="C16" s="20" t="s">
        <v>31</v>
      </c>
      <c r="E16" s="37" t="str">
        <f>[1]!obMake("dayRollConvention"&amp;COLUMN(),"String",F16)</f>
        <v>dayRollConvention5 
[8666]</v>
      </c>
      <c r="F16" s="20" t="s">
        <v>31</v>
      </c>
      <c r="L16" s="1" t="str">
        <f>obLibs&amp;"initialmargin.regression.InitialMarginRegressionTest"</f>
        <v>initialmargin.regression.InitialMarginRegressionTest</v>
      </c>
      <c r="IS16" s="6"/>
      <c r="IT16" s="6"/>
      <c r="IU16" s="6"/>
    </row>
    <row r="17" spans="2:255" ht="11.85" customHeight="1" thickBot="1" x14ac:dyDescent="0.35">
      <c r="B17" s="37" t="str">
        <f>[1]!obMake("fixingOffsetDays"&amp;COLUMN(),"int",C17)</f>
        <v>fixingOffsetDays2 
[8682]</v>
      </c>
      <c r="C17" s="20">
        <v>0</v>
      </c>
      <c r="E17" s="37" t="str">
        <f>[1]!obMake("fixingOffsetDays"&amp;COLUMN(),"int",F17)</f>
        <v>fixingOffsetDays5 
[8665]</v>
      </c>
      <c r="F17" s="20">
        <v>0</v>
      </c>
      <c r="H17" s="11" t="s">
        <v>24</v>
      </c>
      <c r="L17" s="10" t="str">
        <f>obLibs&amp;"initialmargin.simm.SIMMTestAAD"</f>
        <v>initialmargin.simm.SIMMTestAAD</v>
      </c>
      <c r="IQ17" s="6"/>
      <c r="IR17" s="6"/>
      <c r="IS17" s="6"/>
      <c r="IT17" s="6"/>
      <c r="IU17" s="6"/>
    </row>
    <row r="18" spans="2:255" ht="11.85" customHeight="1" x14ac:dyDescent="0.3">
      <c r="B18" s="37" t="str">
        <f>[1]!obMake("paymentOffsetDays"&amp;COLUMN(),"int",C18)</f>
        <v>paymentOffsetDays2 
[8681]</v>
      </c>
      <c r="C18" s="20">
        <v>0</v>
      </c>
      <c r="E18" s="37" t="str">
        <f>[1]!obMake("paymentOffsetDays"&amp;COLUMN(),"int",F18)</f>
        <v>paymentOffsetDays5 
[8664]</v>
      </c>
      <c r="F18" s="20">
        <v>0</v>
      </c>
      <c r="L18" s="1" t="str">
        <f>obLibs&amp;"initialmargin.regression.changedfinmath.products.AbstractLIBORMonteCarloProduct"</f>
        <v>initialmargin.regression.changedfinmath.products.AbstractLIBORMonteCarloProduct</v>
      </c>
      <c r="IS18" s="6"/>
      <c r="IT18" s="6"/>
      <c r="IU18" s="6"/>
    </row>
    <row r="19" spans="2:255" ht="11.85" customHeight="1" x14ac:dyDescent="0.3">
      <c r="B19" s="2" t="s">
        <v>16</v>
      </c>
      <c r="C19" s="13"/>
      <c r="E19" s="13" t="s">
        <v>16</v>
      </c>
      <c r="F19" s="13"/>
      <c r="H19" s="2" t="s">
        <v>16</v>
      </c>
      <c r="L19" s="10" t="str">
        <f>obLibs&amp;"initialmargin.regression.changedfinmath.products.Swaption"</f>
        <v>initialmargin.regression.changedfinmath.products.Swaption</v>
      </c>
      <c r="IS19" s="6"/>
      <c r="IT19" s="6"/>
      <c r="IU19" s="6"/>
    </row>
    <row r="20" spans="2:255" ht="11.85" customHeight="1" x14ac:dyDescent="0.3">
      <c r="B20" s="37" t="str">
        <f>[1]!obcall("ScheduleFloat",$L$8,"createScheduleFromConventions",B9:B16,[1]!obMake("",$L$9),B17:B18)</f>
        <v>ScheduleFloat 
[8695]</v>
      </c>
      <c r="E20" s="37" t="str">
        <f>[1]!obcall("ScheduleFixed",$L$8,"createScheduleFromConventions",E9:E16,[1]!obMake("",$L$9),E17:E18)</f>
        <v>ScheduleFixed 
[8678]</v>
      </c>
      <c r="H20" s="37" t="str">
        <f>[1]!obMake("Swap"&amp;I9,$L$14,H15,I15)</f>
        <v>Swap5Y 
[8697]</v>
      </c>
      <c r="IS20" s="6"/>
      <c r="IT20" s="6"/>
      <c r="IU20" s="6"/>
    </row>
    <row r="21" spans="2:255" ht="13.8" customHeight="1" x14ac:dyDescent="0.3">
      <c r="B21" s="14"/>
      <c r="IS21" s="6"/>
      <c r="IT21" s="6"/>
      <c r="IU21" s="6"/>
    </row>
    <row r="22" spans="2:255" ht="11.85" customHeight="1" thickBot="1" x14ac:dyDescent="0.35">
      <c r="B22" s="11" t="s">
        <v>32</v>
      </c>
      <c r="C22" s="11"/>
      <c r="E22" s="11" t="s">
        <v>33</v>
      </c>
      <c r="F22" s="11"/>
      <c r="H22" s="11" t="s">
        <v>25</v>
      </c>
      <c r="IS22" s="6"/>
      <c r="IT22" s="6"/>
      <c r="IU22" s="6"/>
    </row>
    <row r="23" spans="2:255" ht="11.85" customHeight="1" x14ac:dyDescent="0.3">
      <c r="E23" s="12"/>
      <c r="F23" s="12"/>
      <c r="IS23" s="6"/>
      <c r="IT23" s="6"/>
      <c r="IU23" s="6"/>
    </row>
    <row r="24" spans="2:255" ht="11.85" customHeight="1" x14ac:dyDescent="0.3">
      <c r="B24" s="13" t="s">
        <v>2</v>
      </c>
      <c r="C24" s="13"/>
      <c r="E24" s="2" t="s">
        <v>2</v>
      </c>
      <c r="F24" s="2"/>
      <c r="H24" s="13" t="s">
        <v>16</v>
      </c>
      <c r="IS24" s="6"/>
      <c r="IT24" s="6"/>
      <c r="IU24" s="6"/>
    </row>
    <row r="25" spans="2:255" ht="11.85" customHeight="1" x14ac:dyDescent="0.3">
      <c r="B25" s="37" t="str">
        <f>[1]!obMake("periodStartOffset","double",C25)</f>
        <v>periodStartOffset 
[8658]</v>
      </c>
      <c r="C25" s="20">
        <v>0</v>
      </c>
      <c r="E25" s="37" t="str">
        <f>[1]!obMake("notional"&amp;COLUMN(),$L$11,[1]!obMake("","double",F25))</f>
        <v>notional5 
[8663]</v>
      </c>
      <c r="F25" s="20">
        <v>100</v>
      </c>
      <c r="H25" s="37" t="str">
        <f>[1]!obMake("Portfolio",$L$15,H20,[1]!obMake("","double",1))</f>
        <v>Portfolio 
[8699]</v>
      </c>
      <c r="IS25" s="6"/>
      <c r="IT25" s="6"/>
      <c r="IU25" s="6"/>
    </row>
    <row r="26" spans="2:255" ht="11.85" customHeight="1" x14ac:dyDescent="0.3">
      <c r="B26" s="37" t="str">
        <f>[1]!obMake("periodLength","double",C26)</f>
        <v>periodLength 
[8657]</v>
      </c>
      <c r="C26" s="20">
        <v>0.5</v>
      </c>
      <c r="E26" s="37" t="str">
        <f>[1]!obMake("spread"&amp;COLUMN(),"double",F26)</f>
        <v>spread5 
[8661]</v>
      </c>
      <c r="F26" s="20">
        <v>0</v>
      </c>
      <c r="IS26" s="6"/>
      <c r="IT26" s="6"/>
      <c r="IU26" s="6"/>
    </row>
    <row r="27" spans="2:255" ht="11.4" customHeight="1" x14ac:dyDescent="0.3">
      <c r="B27" s="2" t="s">
        <v>16</v>
      </c>
      <c r="C27" s="13"/>
      <c r="E27" s="37" t="str">
        <f>[1]!obMake("isNotionalExchanged"&amp;COLUMN(),"boolean",F27)</f>
        <v>isNotionalExchanged5 
[8660]</v>
      </c>
      <c r="F27" s="20" t="b">
        <v>0</v>
      </c>
      <c r="IS27" s="6"/>
      <c r="IT27" s="6"/>
      <c r="IU27" s="6"/>
    </row>
    <row r="28" spans="2:255" ht="11.85" customHeight="1" x14ac:dyDescent="0.3">
      <c r="B28" s="37" t="str">
        <f>[1]!obMake("Index",$L$10,B25:B26)</f>
        <v>Index 
[8659]</v>
      </c>
      <c r="IS28" s="6"/>
      <c r="IT28" s="6"/>
      <c r="IU28" s="6"/>
    </row>
    <row r="29" spans="2:255" ht="11.85" customHeight="1" x14ac:dyDescent="0.3">
      <c r="B29" s="14"/>
      <c r="IS29" s="6"/>
      <c r="IT29" s="6"/>
      <c r="IU29" s="6"/>
    </row>
    <row r="30" spans="2:255" ht="11.4" customHeight="1" thickBot="1" x14ac:dyDescent="0.35">
      <c r="B30" s="11" t="s">
        <v>33</v>
      </c>
      <c r="C30" s="11"/>
      <c r="IS30" s="6"/>
      <c r="IT30" s="6"/>
      <c r="IU30" s="6"/>
    </row>
    <row r="31" spans="2:255" ht="13.8" customHeight="1" x14ac:dyDescent="0.3">
      <c r="B31" s="12"/>
      <c r="C31" s="12"/>
      <c r="IS31" s="6"/>
      <c r="IT31" s="6"/>
      <c r="IU31" s="6"/>
    </row>
    <row r="32" spans="2:255" ht="13.2" customHeight="1" x14ac:dyDescent="0.3">
      <c r="B32" s="13" t="s">
        <v>2</v>
      </c>
      <c r="C32" s="13"/>
      <c r="IS32" s="6"/>
      <c r="IT32" s="6"/>
      <c r="IU32" s="6"/>
    </row>
    <row r="33" spans="1:255" ht="11.85" customHeight="1" x14ac:dyDescent="0.3">
      <c r="B33" s="37" t="str">
        <f>[1]!obMake("notional"&amp;COLUMN(),$L$11,[1]!obMake("","double",C33))</f>
        <v>notional2 
[8656]</v>
      </c>
      <c r="C33" s="20">
        <v>100</v>
      </c>
      <c r="IS33" s="6"/>
      <c r="IT33" s="6"/>
      <c r="IU33" s="6"/>
    </row>
    <row r="34" spans="1:255" ht="11.85" customHeight="1" x14ac:dyDescent="0.3">
      <c r="B34" s="37" t="str">
        <f>[1]!obMake("spread"&amp;COLUMN(),"double",C34)</f>
        <v>spread2 
[8654]</v>
      </c>
      <c r="C34" s="20">
        <v>0</v>
      </c>
      <c r="IS34" s="6"/>
      <c r="IT34" s="6"/>
      <c r="IU34" s="6"/>
    </row>
    <row r="35" spans="1:255" ht="11.85" customHeight="1" x14ac:dyDescent="0.3">
      <c r="B35" s="37" t="str">
        <f>[1]!obMake("isNotionalExchanged"&amp;COLUMN(),"boolean",C35)</f>
        <v>isNotionalExchanged2 
[8653]</v>
      </c>
      <c r="C35" s="20" t="b">
        <v>0</v>
      </c>
      <c r="IS35" s="6"/>
      <c r="IT35" s="6"/>
      <c r="IU35" s="6"/>
    </row>
    <row r="36" spans="1:255" ht="11.85" customHeight="1" x14ac:dyDescent="0.3">
      <c r="IS36" s="6"/>
      <c r="IT36" s="6"/>
      <c r="IU36" s="6"/>
    </row>
    <row r="37" spans="1:255" s="39" customFormat="1" ht="12" customHeight="1" x14ac:dyDescent="0.3">
      <c r="A37" s="38"/>
      <c r="B37" s="38"/>
      <c r="C37" s="38"/>
      <c r="E37" s="38"/>
      <c r="F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</row>
    <row r="38" spans="1:255" ht="11.85" customHeight="1" x14ac:dyDescent="0.3">
      <c r="B38" s="22"/>
      <c r="D38" s="6"/>
      <c r="G38" s="6"/>
      <c r="H38" s="6"/>
      <c r="J38" s="6"/>
      <c r="IT38" s="6"/>
      <c r="IU38" s="6"/>
    </row>
    <row r="39" spans="1:255" ht="18" customHeight="1" x14ac:dyDescent="0.3">
      <c r="B39" s="6" t="s">
        <v>42</v>
      </c>
      <c r="C39" s="6"/>
      <c r="E39" s="8"/>
      <c r="F39" s="6"/>
      <c r="IT39" s="6"/>
      <c r="IU39" s="6"/>
    </row>
    <row r="40" spans="1:255" ht="11.85" customHeight="1" x14ac:dyDescent="0.3">
      <c r="B40" s="6"/>
      <c r="C40" s="6"/>
      <c r="E40" s="8"/>
      <c r="F40" s="6"/>
      <c r="IT40" s="6"/>
      <c r="IU40" s="6"/>
    </row>
    <row r="41" spans="1:255" ht="11.85" customHeight="1" thickBot="1" x14ac:dyDescent="0.35">
      <c r="B41" s="11" t="s">
        <v>36</v>
      </c>
      <c r="E41" s="12"/>
      <c r="F41" s="11" t="s">
        <v>37</v>
      </c>
      <c r="I41" s="12"/>
      <c r="IT41" s="6"/>
      <c r="IU41" s="6"/>
    </row>
    <row r="42" spans="1:255" ht="11.85" customHeight="1" x14ac:dyDescent="0.3">
      <c r="E42" s="12"/>
      <c r="F42" s="12"/>
      <c r="I42" s="12"/>
      <c r="IT42" s="6"/>
      <c r="IU42" s="6"/>
    </row>
    <row r="43" spans="1:255" ht="11.85" customHeight="1" x14ac:dyDescent="0.3">
      <c r="B43" s="13" t="s">
        <v>15</v>
      </c>
      <c r="C43" s="13"/>
      <c r="E43" s="12"/>
      <c r="F43" s="13" t="s">
        <v>15</v>
      </c>
      <c r="G43" s="13"/>
      <c r="H43" s="6"/>
      <c r="I43" s="12"/>
      <c r="K43" s="6"/>
      <c r="L43" s="6"/>
      <c r="M43" s="6"/>
      <c r="N43" s="6"/>
    </row>
    <row r="44" spans="1:255" ht="11.85" customHeight="1" x14ac:dyDescent="0.3">
      <c r="B44" s="17" t="str">
        <f>[1]!obMake("Maturity","String[]",C44:C44)</f>
        <v>Maturity 
[8637]</v>
      </c>
      <c r="C44" s="18" t="s">
        <v>27</v>
      </c>
      <c r="E44" s="12"/>
      <c r="F44" s="17" t="str">
        <f>[1]!obMake("ExerciseDate","double",G44)</f>
        <v>ExerciseDate 
[8647]</v>
      </c>
      <c r="G44" s="16">
        <v>2</v>
      </c>
      <c r="H44" s="6"/>
      <c r="I44" s="12"/>
      <c r="K44" s="6"/>
      <c r="L44" s="6"/>
      <c r="M44" s="6"/>
      <c r="N44" s="6"/>
    </row>
    <row r="45" spans="1:255" ht="11.85" customHeight="1" x14ac:dyDescent="0.3">
      <c r="B45" s="17" t="str">
        <f>[1]!obMake("Weight","double[]",C45:C45)</f>
        <v>Weight 
[8636]</v>
      </c>
      <c r="C45" s="16">
        <v>1</v>
      </c>
      <c r="E45" s="12"/>
      <c r="F45" s="17" t="str">
        <f>[1]!obMake("FixingDates","double[]",G43:N43)</f>
        <v>FixingDates 
[8646]</v>
      </c>
      <c r="G45" s="21">
        <v>2</v>
      </c>
      <c r="H45" s="16">
        <v>2.5</v>
      </c>
      <c r="I45" s="16">
        <v>3</v>
      </c>
      <c r="J45" s="16">
        <v>3.5</v>
      </c>
      <c r="K45" s="16">
        <v>4</v>
      </c>
      <c r="L45" s="16">
        <v>4.5</v>
      </c>
      <c r="M45" s="16">
        <v>5</v>
      </c>
      <c r="N45" s="16">
        <v>5.5</v>
      </c>
    </row>
    <row r="46" spans="1:255" ht="11.85" customHeight="1" x14ac:dyDescent="0.3">
      <c r="B46" s="2" t="s">
        <v>26</v>
      </c>
      <c r="C46" s="13"/>
      <c r="E46" s="12"/>
      <c r="F46" s="17" t="str">
        <f>[1]!obMake("PaymentDates","double[]",G44:N44)</f>
        <v>PaymentDates 
[8645]</v>
      </c>
      <c r="G46" s="16">
        <v>2.5</v>
      </c>
      <c r="H46" s="16">
        <v>3</v>
      </c>
      <c r="I46" s="16">
        <v>3.5</v>
      </c>
      <c r="J46" s="16">
        <v>4</v>
      </c>
      <c r="K46" s="16">
        <v>4.5</v>
      </c>
      <c r="L46" s="16">
        <v>5</v>
      </c>
      <c r="M46" s="16">
        <v>5.5</v>
      </c>
      <c r="N46" s="16">
        <v>6</v>
      </c>
    </row>
    <row r="47" spans="1:255" ht="11.85" customHeight="1" x14ac:dyDescent="0.3">
      <c r="B47" s="17" t="str">
        <f>[1]!obcall("SwapRegression",$L$16,"createSwaps",B44)</f>
        <v>SwapRegression 
[8638]</v>
      </c>
      <c r="C47" s="10" t="s">
        <v>38</v>
      </c>
      <c r="E47" s="12"/>
      <c r="F47" s="17" t="str">
        <f>[1]!obMake("SwapRates","double[]",G45:N45)</f>
        <v>SwapRates 
[8644]</v>
      </c>
      <c r="G47" s="16">
        <v>-0.01</v>
      </c>
      <c r="H47" s="16">
        <v>-0.01</v>
      </c>
      <c r="I47" s="16">
        <v>-0.01</v>
      </c>
      <c r="J47" s="16">
        <v>-0.01</v>
      </c>
      <c r="K47" s="16">
        <v>-0.01</v>
      </c>
      <c r="L47" s="16">
        <v>-0.01</v>
      </c>
      <c r="M47" s="16">
        <v>-0.01</v>
      </c>
      <c r="N47" s="16">
        <v>-0.01</v>
      </c>
    </row>
    <row r="48" spans="1:255" ht="11.85" customHeight="1" x14ac:dyDescent="0.3">
      <c r="B48" s="17" t="str">
        <f>[1]!obMake("Portfolio"&amp;COLUMN()&amp;ROW(),$L$15,B47,B45)</f>
        <v>Portfolio248 
[8639]</v>
      </c>
      <c r="C48" s="10" t="s">
        <v>41</v>
      </c>
      <c r="E48" s="12"/>
      <c r="F48" s="17" t="str">
        <f>[1]!obMake("Notional"&amp;COLUMN(),"double",G48)</f>
        <v>Notional6 
[8643]</v>
      </c>
      <c r="G48" s="16">
        <v>100</v>
      </c>
      <c r="I48" s="12"/>
    </row>
    <row r="49" spans="2:10" ht="11.85" customHeight="1" x14ac:dyDescent="0.3">
      <c r="B49" s="10" t="str">
        <f>[1]!obcall("",B48,"setInitialLifeTime",[1]!obMake("","double",5))</f>
        <v>Portfolio248 
[8641]</v>
      </c>
      <c r="E49" s="12"/>
      <c r="F49" s="2" t="s">
        <v>26</v>
      </c>
      <c r="I49" s="12"/>
    </row>
    <row r="50" spans="2:10" ht="11.85" customHeight="1" x14ac:dyDescent="0.3">
      <c r="B50" s="6"/>
      <c r="E50" s="12"/>
      <c r="F50" s="17" t="str">
        <f>[1]!obMake("Swaption",$L$18&amp;"[]",[1]!obMake("Swaption",$L$19,F44:F48))</f>
        <v>Swaption 
[8649]</v>
      </c>
      <c r="G50" s="10" t="s">
        <v>38</v>
      </c>
      <c r="H50" s="22"/>
      <c r="I50" s="12"/>
    </row>
    <row r="51" spans="2:10" ht="11.85" customHeight="1" x14ac:dyDescent="0.3">
      <c r="E51" s="12"/>
      <c r="F51" s="17" t="str">
        <f>[1]!obMake("Portfolio"&amp;COLUMN()&amp;ROW(),$L$15,F50,B45)</f>
        <v>Portfolio651 
[8650]</v>
      </c>
      <c r="H51" s="22"/>
      <c r="I51" s="12"/>
    </row>
    <row r="52" spans="2:10" ht="11.85" customHeight="1" x14ac:dyDescent="0.3">
      <c r="E52" s="12"/>
      <c r="F52" s="23" t="str">
        <f>[1]!obcall("",$F$51,"setInitialLifeTime",[1]!obMake("","double",5))</f>
        <v>Portfolio651 
[8652]</v>
      </c>
      <c r="G52" s="23"/>
      <c r="H52" s="22"/>
    </row>
    <row r="53" spans="2:10" ht="11.85" customHeight="1" x14ac:dyDescent="0.3">
      <c r="B53" s="6"/>
      <c r="C53" s="6"/>
      <c r="D53" s="6"/>
      <c r="E53" s="6"/>
    </row>
    <row r="54" spans="2:10" ht="11.85" customHeight="1" x14ac:dyDescent="0.3">
      <c r="B54" s="6"/>
      <c r="C54" s="6"/>
      <c r="D54" s="6"/>
      <c r="E54" s="6"/>
      <c r="F54" s="6"/>
      <c r="G54" s="6"/>
      <c r="H54" s="6"/>
      <c r="I54" s="6"/>
      <c r="J54" s="6"/>
    </row>
    <row r="55" spans="2:10" ht="11.85" customHeight="1" x14ac:dyDescent="0.3">
      <c r="B55" s="6"/>
      <c r="C55" s="6"/>
      <c r="D55" s="6"/>
      <c r="E55" s="6"/>
      <c r="F55" s="6"/>
      <c r="G55" s="6"/>
      <c r="H55" s="6"/>
      <c r="I55" s="6"/>
      <c r="J55" s="6"/>
    </row>
    <row r="56" spans="2:10" ht="11.85" customHeight="1" x14ac:dyDescent="0.3">
      <c r="B56" s="6"/>
      <c r="C56" s="6"/>
      <c r="D56" s="6"/>
      <c r="E56" s="6"/>
      <c r="F56" s="6"/>
      <c r="G56" s="6"/>
      <c r="H56" s="6"/>
      <c r="I56" s="6"/>
      <c r="J56" s="6"/>
    </row>
    <row r="57" spans="2:10" ht="11.85" customHeight="1" x14ac:dyDescent="0.3">
      <c r="B57" s="6"/>
      <c r="C57" s="6"/>
      <c r="D57" s="6"/>
      <c r="E57" s="6"/>
      <c r="F57" s="6"/>
      <c r="G57" s="6"/>
      <c r="H57" s="6"/>
      <c r="I57" s="6"/>
      <c r="J57" s="6"/>
    </row>
    <row r="58" spans="2:10" ht="11.85" customHeight="1" x14ac:dyDescent="0.3">
      <c r="B58" s="6"/>
      <c r="C58" s="6"/>
      <c r="D58" s="6"/>
      <c r="E58" s="6"/>
      <c r="F58" s="6"/>
      <c r="G58" s="6"/>
      <c r="H58" s="6"/>
      <c r="I58" s="6"/>
      <c r="J58" s="6"/>
    </row>
    <row r="59" spans="2:10" ht="11.85" customHeight="1" x14ac:dyDescent="0.3">
      <c r="B59" s="6"/>
      <c r="C59" s="6"/>
      <c r="D59" s="6"/>
      <c r="E59" s="6"/>
      <c r="F59" s="6"/>
      <c r="G59" s="6"/>
      <c r="H59" s="6"/>
      <c r="I59" s="6"/>
      <c r="J59" s="6"/>
    </row>
    <row r="60" spans="2:10" ht="11.85" customHeight="1" x14ac:dyDescent="0.3">
      <c r="B60" s="6"/>
      <c r="C60" s="6"/>
      <c r="D60" s="6"/>
      <c r="E60" s="6"/>
      <c r="F60" s="6"/>
      <c r="G60" s="6"/>
      <c r="H60" s="6"/>
      <c r="I60" s="6"/>
      <c r="J60" s="6"/>
    </row>
    <row r="61" spans="2:10" ht="11.85" customHeight="1" x14ac:dyDescent="0.3">
      <c r="B61" s="6"/>
      <c r="C61" s="6"/>
      <c r="D61" s="6"/>
      <c r="E61" s="6"/>
      <c r="F61" s="6"/>
      <c r="G61" s="6"/>
      <c r="H61" s="6"/>
      <c r="I61" s="6"/>
      <c r="J61" s="6"/>
    </row>
    <row r="62" spans="2:10" ht="11.85" customHeight="1" x14ac:dyDescent="0.3">
      <c r="B62" s="6"/>
      <c r="C62" s="6"/>
      <c r="D62" s="6"/>
      <c r="E62" s="6"/>
      <c r="F62" s="6"/>
      <c r="G62" s="6"/>
      <c r="H62" s="6"/>
      <c r="I62" s="6"/>
      <c r="J62" s="6"/>
    </row>
    <row r="63" spans="2:10" ht="11.85" customHeight="1" x14ac:dyDescent="0.3">
      <c r="B63" s="6"/>
      <c r="C63" s="6"/>
      <c r="D63" s="6"/>
      <c r="E63" s="6"/>
      <c r="F63" s="6"/>
      <c r="G63" s="6"/>
      <c r="H63" s="6"/>
      <c r="I63" s="6"/>
      <c r="J63" s="6"/>
    </row>
    <row r="64" spans="2:10" ht="11.85" customHeight="1" x14ac:dyDescent="0.3">
      <c r="B64" s="23"/>
      <c r="C64" s="23"/>
      <c r="D64" s="22"/>
      <c r="F64" s="6"/>
      <c r="G64" s="6"/>
      <c r="H64" s="6"/>
      <c r="I64" s="6"/>
      <c r="J64" s="6"/>
    </row>
    <row r="65" spans="2:4" ht="11.85" customHeight="1" x14ac:dyDescent="0.3">
      <c r="B65" s="23"/>
      <c r="C65" s="23"/>
      <c r="D65" s="22"/>
    </row>
    <row r="66" spans="2:4" ht="11.85" customHeight="1" x14ac:dyDescent="0.3">
      <c r="B66" s="23"/>
      <c r="C66" s="23"/>
      <c r="D66" s="22"/>
    </row>
    <row r="67" spans="2:4" ht="11.85" customHeight="1" x14ac:dyDescent="0.3">
      <c r="B67" s="23"/>
      <c r="C67" s="23"/>
      <c r="D67" s="22"/>
    </row>
    <row r="68" spans="2:4" ht="11.85" customHeight="1" x14ac:dyDescent="0.3">
      <c r="B68" s="23"/>
      <c r="C68" s="23"/>
      <c r="D68" s="22"/>
    </row>
    <row r="69" spans="2:4" ht="11.85" customHeight="1" x14ac:dyDescent="0.3">
      <c r="B69" s="23"/>
      <c r="C69" s="23"/>
      <c r="D69" s="22"/>
    </row>
    <row r="70" spans="2:4" ht="11.85" customHeight="1" x14ac:dyDescent="0.3">
      <c r="B70" s="23"/>
      <c r="C70" s="23"/>
      <c r="D70" s="22"/>
    </row>
    <row r="71" spans="2:4" ht="11.85" customHeight="1" x14ac:dyDescent="0.3">
      <c r="B71" s="23"/>
      <c r="C71" s="23"/>
      <c r="D71" s="22"/>
    </row>
    <row r="72" spans="2:4" ht="11.85" customHeight="1" x14ac:dyDescent="0.3">
      <c r="B72" s="23"/>
      <c r="C72" s="23"/>
      <c r="D72" s="22"/>
    </row>
    <row r="73" spans="2:4" ht="11.85" customHeight="1" x14ac:dyDescent="0.3">
      <c r="B73" s="23"/>
      <c r="C73" s="23"/>
      <c r="D73" s="22"/>
    </row>
    <row r="74" spans="2:4" ht="11.85" customHeight="1" x14ac:dyDescent="0.3">
      <c r="B74" s="23"/>
      <c r="C74" s="23"/>
      <c r="D74" s="22"/>
    </row>
    <row r="75" spans="2:4" ht="11.85" customHeight="1" x14ac:dyDescent="0.3">
      <c r="B75" s="23"/>
      <c r="C75" s="23"/>
      <c r="D75" s="22"/>
    </row>
    <row r="76" spans="2:4" ht="11.85" customHeight="1" x14ac:dyDescent="0.3">
      <c r="B76" s="23"/>
      <c r="C76" s="23"/>
      <c r="D76" s="22"/>
    </row>
    <row r="77" spans="2:4" ht="11.85" customHeight="1" x14ac:dyDescent="0.3">
      <c r="B77" s="23"/>
      <c r="C77" s="23"/>
      <c r="D77" s="22"/>
    </row>
    <row r="78" spans="2:4" ht="11.85" customHeight="1" x14ac:dyDescent="0.3">
      <c r="B78" s="23"/>
      <c r="C78" s="23"/>
      <c r="D78" s="22"/>
    </row>
    <row r="79" spans="2:4" ht="11.85" customHeight="1" x14ac:dyDescent="0.3">
      <c r="B79" s="23"/>
      <c r="C79" s="23"/>
      <c r="D79" s="22"/>
    </row>
    <row r="80" spans="2:4" ht="11.85" customHeight="1" x14ac:dyDescent="0.3">
      <c r="B80" s="23"/>
      <c r="C80" s="23"/>
      <c r="D80" s="22"/>
    </row>
    <row r="81" spans="2:4" ht="11.85" customHeight="1" x14ac:dyDescent="0.3">
      <c r="B81" s="23"/>
      <c r="C81" s="23"/>
      <c r="D81" s="22"/>
    </row>
    <row r="82" spans="2:4" ht="11.85" customHeight="1" x14ac:dyDescent="0.3">
      <c r="B82" s="23"/>
      <c r="C82" s="23"/>
      <c r="D82" s="22"/>
    </row>
    <row r="83" spans="2:4" ht="11.85" customHeight="1" x14ac:dyDescent="0.3">
      <c r="B83" s="23"/>
      <c r="C83" s="23"/>
      <c r="D83" s="22"/>
    </row>
    <row r="84" spans="2:4" ht="11.85" customHeight="1" x14ac:dyDescent="0.3">
      <c r="B84" s="23"/>
      <c r="C84" s="23"/>
      <c r="D84" s="22"/>
    </row>
    <row r="85" spans="2:4" ht="11.85" customHeight="1" x14ac:dyDescent="0.3">
      <c r="B85" s="23"/>
      <c r="C85" s="23"/>
      <c r="D85" s="22"/>
    </row>
    <row r="86" spans="2:4" ht="11.85" customHeight="1" x14ac:dyDescent="0.3">
      <c r="B86" s="23"/>
      <c r="C86" s="23"/>
      <c r="D86" s="22"/>
    </row>
    <row r="87" spans="2:4" ht="11.85" customHeight="1" x14ac:dyDescent="0.3">
      <c r="B87" s="23"/>
      <c r="C87" s="23"/>
      <c r="D87" s="22"/>
    </row>
    <row r="88" spans="2:4" ht="11.85" customHeight="1" x14ac:dyDescent="0.3">
      <c r="B88" s="23"/>
      <c r="C88" s="23"/>
      <c r="D88" s="22"/>
    </row>
    <row r="89" spans="2:4" ht="11.85" customHeight="1" x14ac:dyDescent="0.3">
      <c r="B89" s="23"/>
      <c r="C89" s="23"/>
      <c r="D89" s="22"/>
    </row>
    <row r="90" spans="2:4" ht="11.85" customHeight="1" x14ac:dyDescent="0.3">
      <c r="B90" s="23"/>
      <c r="C90" s="23"/>
      <c r="D90" s="22"/>
    </row>
    <row r="91" spans="2:4" ht="11.85" customHeight="1" x14ac:dyDescent="0.3">
      <c r="B91" s="23"/>
      <c r="C91" s="23"/>
      <c r="D91" s="22"/>
    </row>
    <row r="92" spans="2:4" ht="11.85" customHeight="1" x14ac:dyDescent="0.3">
      <c r="B92" s="23"/>
      <c r="C92" s="23"/>
      <c r="D92" s="22"/>
    </row>
    <row r="93" spans="2:4" ht="11.85" customHeight="1" x14ac:dyDescent="0.3">
      <c r="B93" s="23"/>
      <c r="C93" s="23"/>
      <c r="D93" s="22"/>
    </row>
    <row r="94" spans="2:4" ht="11.85" customHeight="1" x14ac:dyDescent="0.3">
      <c r="B94" s="23"/>
      <c r="C94" s="23"/>
      <c r="D94" s="22"/>
    </row>
    <row r="95" spans="2:4" ht="11.85" customHeight="1" x14ac:dyDescent="0.3">
      <c r="B95" s="23"/>
      <c r="C95" s="23"/>
      <c r="D95" s="22"/>
    </row>
    <row r="96" spans="2:4" ht="11.85" customHeight="1" x14ac:dyDescent="0.3">
      <c r="B96" s="23"/>
      <c r="C96" s="23"/>
      <c r="D96" s="22"/>
    </row>
    <row r="97" spans="2:4" ht="11.85" customHeight="1" x14ac:dyDescent="0.3">
      <c r="B97" s="23"/>
      <c r="C97" s="23"/>
      <c r="D97" s="22"/>
    </row>
    <row r="98" spans="2:4" ht="11.85" customHeight="1" x14ac:dyDescent="0.3">
      <c r="B98" s="23"/>
      <c r="C98" s="23"/>
      <c r="D98" s="22"/>
    </row>
    <row r="99" spans="2:4" ht="11.85" customHeight="1" x14ac:dyDescent="0.3">
      <c r="B99" s="23"/>
      <c r="C99" s="23"/>
      <c r="D99" s="22"/>
    </row>
    <row r="100" spans="2:4" ht="11.85" customHeight="1" x14ac:dyDescent="0.3">
      <c r="B100" s="23"/>
      <c r="C100" s="23"/>
      <c r="D100" s="22"/>
    </row>
    <row r="101" spans="2:4" ht="11.85" customHeight="1" x14ac:dyDescent="0.3">
      <c r="B101" s="23"/>
      <c r="C101" s="23"/>
      <c r="D101" s="22"/>
    </row>
    <row r="102" spans="2:4" ht="11.85" customHeight="1" x14ac:dyDescent="0.3">
      <c r="B102" s="23"/>
      <c r="C102" s="23"/>
      <c r="D102" s="22"/>
    </row>
    <row r="103" spans="2:4" ht="11.85" customHeight="1" x14ac:dyDescent="0.3">
      <c r="B103" s="23"/>
      <c r="C103" s="23"/>
      <c r="D103" s="22"/>
    </row>
    <row r="104" spans="2:4" ht="11.85" customHeight="1" x14ac:dyDescent="0.3">
      <c r="B104" s="23"/>
      <c r="C104" s="23"/>
      <c r="D104" s="22"/>
    </row>
    <row r="105" spans="2:4" ht="11.85" customHeight="1" x14ac:dyDescent="0.3">
      <c r="B105" s="23"/>
      <c r="C105" s="23"/>
      <c r="D105" s="22"/>
    </row>
    <row r="106" spans="2:4" ht="11.85" customHeight="1" x14ac:dyDescent="0.3">
      <c r="B106" s="23"/>
      <c r="C106" s="23"/>
      <c r="D106" s="22"/>
    </row>
    <row r="107" spans="2:4" ht="11.85" customHeight="1" x14ac:dyDescent="0.3">
      <c r="B107" s="23"/>
      <c r="C107" s="23"/>
      <c r="D107" s="22"/>
    </row>
    <row r="108" spans="2:4" ht="11.85" customHeight="1" x14ac:dyDescent="0.3">
      <c r="B108" s="23"/>
      <c r="C108" s="23"/>
      <c r="D108" s="22"/>
    </row>
    <row r="109" spans="2:4" ht="11.85" customHeight="1" x14ac:dyDescent="0.3">
      <c r="B109" s="23"/>
      <c r="C109" s="23"/>
      <c r="D109" s="22"/>
    </row>
    <row r="110" spans="2:4" ht="11.85" customHeight="1" x14ac:dyDescent="0.3">
      <c r="B110" s="23"/>
      <c r="C110" s="23"/>
      <c r="D110" s="22"/>
    </row>
    <row r="111" spans="2:4" ht="11.85" customHeight="1" x14ac:dyDescent="0.3">
      <c r="B111" s="23"/>
      <c r="C111" s="23"/>
      <c r="D111" s="22"/>
    </row>
    <row r="112" spans="2:4" ht="11.85" customHeight="1" x14ac:dyDescent="0.3">
      <c r="B112" s="23"/>
      <c r="C112" s="23"/>
      <c r="D112" s="22"/>
    </row>
    <row r="113" spans="2:4" ht="11.85" customHeight="1" x14ac:dyDescent="0.3">
      <c r="B113" s="23"/>
      <c r="C113" s="23"/>
      <c r="D113" s="22"/>
    </row>
    <row r="114" spans="2:4" ht="11.85" customHeight="1" x14ac:dyDescent="0.3">
      <c r="B114" s="23"/>
      <c r="C114" s="23"/>
      <c r="D114" s="22"/>
    </row>
    <row r="115" spans="2:4" ht="11.85" customHeight="1" x14ac:dyDescent="0.3">
      <c r="B115" s="23"/>
      <c r="C115" s="23"/>
      <c r="D115" s="22"/>
    </row>
    <row r="116" spans="2:4" ht="11.85" customHeight="1" x14ac:dyDescent="0.3">
      <c r="B116" s="23"/>
      <c r="C116" s="23"/>
      <c r="D116" s="22"/>
    </row>
    <row r="117" spans="2:4" ht="11.85" customHeight="1" x14ac:dyDescent="0.3">
      <c r="B117" s="23"/>
      <c r="C117" s="23"/>
      <c r="D117" s="22"/>
    </row>
    <row r="118" spans="2:4" ht="11.85" customHeight="1" x14ac:dyDescent="0.3">
      <c r="B118" s="23"/>
      <c r="C118" s="23"/>
      <c r="D118" s="22"/>
    </row>
    <row r="119" spans="2:4" ht="11.85" customHeight="1" x14ac:dyDescent="0.3">
      <c r="B119" s="23"/>
      <c r="C119" s="23"/>
      <c r="D119" s="22"/>
    </row>
    <row r="120" spans="2:4" ht="11.85" customHeight="1" x14ac:dyDescent="0.3">
      <c r="B120" s="23"/>
      <c r="C120" s="23"/>
      <c r="D120" s="22"/>
    </row>
    <row r="121" spans="2:4" ht="11.85" customHeight="1" x14ac:dyDescent="0.3">
      <c r="B121" s="23"/>
      <c r="C121" s="23"/>
      <c r="D121" s="22"/>
    </row>
    <row r="122" spans="2:4" ht="11.85" customHeight="1" x14ac:dyDescent="0.3">
      <c r="B122" s="23"/>
      <c r="C122" s="23"/>
      <c r="D122" s="22"/>
    </row>
    <row r="123" spans="2:4" ht="11.85" customHeight="1" x14ac:dyDescent="0.3">
      <c r="B123" s="23"/>
      <c r="C123" s="23"/>
      <c r="D123" s="22"/>
    </row>
    <row r="124" spans="2:4" ht="11.85" customHeight="1" x14ac:dyDescent="0.3">
      <c r="B124" s="23"/>
      <c r="C124" s="23"/>
      <c r="D124" s="22"/>
    </row>
    <row r="125" spans="2:4" ht="11.85" customHeight="1" x14ac:dyDescent="0.3">
      <c r="B125" s="23"/>
      <c r="C125" s="23"/>
      <c r="D125" s="22"/>
    </row>
    <row r="126" spans="2:4" ht="11.85" customHeight="1" x14ac:dyDescent="0.3">
      <c r="B126" s="23"/>
      <c r="C126" s="23"/>
      <c r="D126" s="22"/>
    </row>
    <row r="127" spans="2:4" ht="11.85" customHeight="1" x14ac:dyDescent="0.3">
      <c r="B127" s="23"/>
      <c r="C127" s="23"/>
      <c r="D127" s="22"/>
    </row>
    <row r="128" spans="2:4" ht="11.85" customHeight="1" x14ac:dyDescent="0.3">
      <c r="B128" s="23"/>
      <c r="C128" s="23"/>
      <c r="D128" s="22"/>
    </row>
    <row r="129" spans="2:4" ht="11.85" customHeight="1" x14ac:dyDescent="0.3">
      <c r="B129" s="23"/>
      <c r="C129" s="23"/>
      <c r="D129" s="22"/>
    </row>
    <row r="130" spans="2:4" ht="11.85" customHeight="1" x14ac:dyDescent="0.3">
      <c r="B130" s="23"/>
      <c r="C130" s="23"/>
      <c r="D130" s="22"/>
    </row>
    <row r="131" spans="2:4" ht="11.85" customHeight="1" x14ac:dyDescent="0.3">
      <c r="B131" s="23"/>
      <c r="C131" s="23"/>
      <c r="D131" s="22"/>
    </row>
    <row r="132" spans="2:4" ht="11.85" customHeight="1" x14ac:dyDescent="0.3">
      <c r="B132" s="23"/>
      <c r="C132" s="23"/>
      <c r="D132" s="22"/>
    </row>
    <row r="133" spans="2:4" ht="11.85" customHeight="1" x14ac:dyDescent="0.3">
      <c r="B133" s="23"/>
      <c r="C133" s="23"/>
      <c r="D133" s="22"/>
    </row>
    <row r="134" spans="2:4" ht="11.85" customHeight="1" x14ac:dyDescent="0.3">
      <c r="B134" s="23"/>
      <c r="C134" s="23"/>
      <c r="D134" s="22"/>
    </row>
    <row r="135" spans="2:4" ht="11.85" customHeight="1" x14ac:dyDescent="0.3">
      <c r="B135" s="23"/>
      <c r="C135" s="23"/>
      <c r="D135" s="22"/>
    </row>
    <row r="136" spans="2:4" ht="11.85" customHeight="1" x14ac:dyDescent="0.3">
      <c r="B136" s="23"/>
      <c r="C136" s="23"/>
      <c r="D136" s="22"/>
    </row>
    <row r="137" spans="2:4" ht="11.85" customHeight="1" x14ac:dyDescent="0.3">
      <c r="B137" s="23"/>
      <c r="C137" s="23"/>
      <c r="D137" s="22"/>
    </row>
    <row r="138" spans="2:4" ht="11.85" customHeight="1" x14ac:dyDescent="0.3">
      <c r="B138" s="23"/>
      <c r="C138" s="23"/>
      <c r="D138" s="22"/>
    </row>
    <row r="139" spans="2:4" ht="11.85" customHeight="1" x14ac:dyDescent="0.3">
      <c r="B139" s="23"/>
      <c r="C139" s="23"/>
      <c r="D139" s="22"/>
    </row>
    <row r="140" spans="2:4" ht="11.85" customHeight="1" x14ac:dyDescent="0.3">
      <c r="B140" s="23"/>
      <c r="C140" s="23"/>
      <c r="D140" s="22"/>
    </row>
    <row r="141" spans="2:4" ht="11.85" customHeight="1" x14ac:dyDescent="0.3">
      <c r="B141" s="23"/>
      <c r="C141" s="23"/>
      <c r="D141" s="22"/>
    </row>
    <row r="142" spans="2:4" ht="11.85" customHeight="1" x14ac:dyDescent="0.3">
      <c r="B142" s="23"/>
      <c r="C142" s="23"/>
      <c r="D142" s="22"/>
    </row>
    <row r="143" spans="2:4" ht="11.85" customHeight="1" x14ac:dyDescent="0.3">
      <c r="B143" s="23"/>
      <c r="C143" s="23"/>
      <c r="D143" s="22"/>
    </row>
    <row r="144" spans="2:4" ht="11.85" customHeight="1" x14ac:dyDescent="0.3">
      <c r="B144" s="23"/>
      <c r="C144" s="23"/>
      <c r="D144" s="22"/>
    </row>
    <row r="145" spans="2:4" ht="11.85" customHeight="1" x14ac:dyDescent="0.3">
      <c r="B145" s="23"/>
      <c r="C145" s="23"/>
      <c r="D145" s="22"/>
    </row>
    <row r="146" spans="2:4" ht="11.85" customHeight="1" x14ac:dyDescent="0.3">
      <c r="B146" s="23"/>
      <c r="C146" s="23"/>
      <c r="D146" s="22"/>
    </row>
    <row r="147" spans="2:4" ht="11.85" customHeight="1" x14ac:dyDescent="0.3">
      <c r="B147" s="23"/>
      <c r="C147" s="23"/>
      <c r="D147" s="22"/>
    </row>
    <row r="148" spans="2:4" ht="11.85" customHeight="1" x14ac:dyDescent="0.3">
      <c r="B148" s="23"/>
      <c r="C148" s="23"/>
      <c r="D148" s="22"/>
    </row>
    <row r="149" spans="2:4" ht="11.85" customHeight="1" x14ac:dyDescent="0.3">
      <c r="B149" s="23"/>
      <c r="C149" s="23"/>
      <c r="D149" s="22"/>
    </row>
    <row r="150" spans="2:4" ht="11.85" customHeight="1" x14ac:dyDescent="0.3">
      <c r="B150" s="23"/>
      <c r="C150" s="23"/>
      <c r="D150" s="22"/>
    </row>
    <row r="151" spans="2:4" ht="11.85" customHeight="1" x14ac:dyDescent="0.3">
      <c r="B151" s="23"/>
      <c r="C151" s="23"/>
      <c r="D151" s="22"/>
    </row>
    <row r="152" spans="2:4" ht="11.85" customHeight="1" x14ac:dyDescent="0.3">
      <c r="B152" s="23"/>
      <c r="C152" s="23"/>
      <c r="D152" s="22"/>
    </row>
    <row r="153" spans="2:4" ht="11.85" customHeight="1" x14ac:dyDescent="0.3">
      <c r="B153" s="23"/>
      <c r="C153" s="23"/>
      <c r="D153" s="22"/>
    </row>
    <row r="154" spans="2:4" ht="11.85" customHeight="1" x14ac:dyDescent="0.3">
      <c r="B154" s="23"/>
      <c r="C154" s="23"/>
      <c r="D154" s="22"/>
    </row>
    <row r="155" spans="2:4" ht="11.85" customHeight="1" x14ac:dyDescent="0.3">
      <c r="B155" s="23"/>
      <c r="C155" s="23"/>
      <c r="D155" s="22"/>
    </row>
    <row r="156" spans="2:4" ht="11.85" customHeight="1" x14ac:dyDescent="0.3">
      <c r="B156" s="23"/>
      <c r="C156" s="23"/>
      <c r="D156" s="22"/>
    </row>
    <row r="157" spans="2:4" ht="11.85" customHeight="1" x14ac:dyDescent="0.3">
      <c r="B157" s="23"/>
      <c r="C157" s="23"/>
      <c r="D157" s="22"/>
    </row>
    <row r="158" spans="2:4" ht="11.85" customHeight="1" x14ac:dyDescent="0.3">
      <c r="B158" s="23"/>
      <c r="C158" s="23"/>
      <c r="D158" s="22"/>
    </row>
    <row r="159" spans="2:4" ht="11.85" customHeight="1" x14ac:dyDescent="0.3">
      <c r="B159" s="23"/>
      <c r="C159" s="23"/>
      <c r="D159" s="22"/>
    </row>
    <row r="160" spans="2:4" ht="11.85" customHeight="1" x14ac:dyDescent="0.3">
      <c r="B160" s="23"/>
      <c r="C160" s="23"/>
      <c r="D160" s="22"/>
    </row>
    <row r="161" spans="2:4" ht="11.85" customHeight="1" x14ac:dyDescent="0.3">
      <c r="B161" s="23"/>
      <c r="C161" s="23"/>
      <c r="D161" s="22"/>
    </row>
    <row r="162" spans="2:4" ht="11.85" customHeight="1" x14ac:dyDescent="0.3">
      <c r="B162" s="23"/>
      <c r="C162" s="23"/>
      <c r="D162" s="22"/>
    </row>
    <row r="163" spans="2:4" ht="11.85" customHeight="1" x14ac:dyDescent="0.3">
      <c r="B163" s="23"/>
      <c r="C163" s="23"/>
      <c r="D163" s="22"/>
    </row>
    <row r="164" spans="2:4" ht="11.85" customHeight="1" x14ac:dyDescent="0.3">
      <c r="B164" s="23"/>
      <c r="C164" s="23"/>
      <c r="D164" s="22"/>
    </row>
    <row r="165" spans="2:4" ht="11.85" customHeight="1" x14ac:dyDescent="0.3">
      <c r="B165" s="23"/>
      <c r="C165" s="23"/>
      <c r="D165" s="22"/>
    </row>
    <row r="166" spans="2:4" ht="11.85" customHeight="1" x14ac:dyDescent="0.3">
      <c r="B166" s="23"/>
      <c r="C166" s="23"/>
      <c r="D166" s="22"/>
    </row>
    <row r="167" spans="2:4" ht="11.85" customHeight="1" x14ac:dyDescent="0.3">
      <c r="B167" s="23"/>
      <c r="C167" s="23"/>
      <c r="D167" s="22"/>
    </row>
    <row r="168" spans="2:4" ht="11.85" customHeight="1" x14ac:dyDescent="0.3">
      <c r="B168" s="23"/>
      <c r="C168" s="23"/>
      <c r="D168" s="22"/>
    </row>
    <row r="169" spans="2:4" ht="11.85" customHeight="1" x14ac:dyDescent="0.3">
      <c r="B169" s="23"/>
      <c r="C169" s="23"/>
      <c r="D169" s="22"/>
    </row>
    <row r="170" spans="2:4" ht="11.85" customHeight="1" x14ac:dyDescent="0.3">
      <c r="B170" s="23"/>
      <c r="C170" s="23"/>
      <c r="D170" s="22"/>
    </row>
    <row r="171" spans="2:4" ht="11.85" customHeight="1" x14ac:dyDescent="0.3">
      <c r="B171" s="23"/>
      <c r="C171" s="23"/>
      <c r="D171" s="22"/>
    </row>
    <row r="172" spans="2:4" ht="11.85" customHeight="1" x14ac:dyDescent="0.3">
      <c r="B172" s="23"/>
      <c r="C172" s="23"/>
      <c r="D172" s="22"/>
    </row>
    <row r="173" spans="2:4" ht="11.85" customHeight="1" x14ac:dyDescent="0.3">
      <c r="B173" s="23"/>
      <c r="C173" s="23"/>
      <c r="D173" s="22"/>
    </row>
    <row r="174" spans="2:4" ht="11.85" customHeight="1" x14ac:dyDescent="0.3">
      <c r="B174" s="23"/>
      <c r="C174" s="23"/>
      <c r="D174" s="22"/>
    </row>
    <row r="175" spans="2:4" ht="11.85" customHeight="1" x14ac:dyDescent="0.3">
      <c r="B175" s="23"/>
      <c r="C175" s="23"/>
      <c r="D175" s="22"/>
    </row>
    <row r="176" spans="2:4" ht="11.85" customHeight="1" x14ac:dyDescent="0.3">
      <c r="B176" s="23"/>
      <c r="C176" s="23"/>
      <c r="D176" s="22"/>
    </row>
    <row r="177" spans="2:4" ht="11.85" customHeight="1" x14ac:dyDescent="0.3">
      <c r="B177" s="23"/>
      <c r="C177" s="23"/>
      <c r="D177" s="22"/>
    </row>
    <row r="178" spans="2:4" ht="11.85" customHeight="1" x14ac:dyDescent="0.3">
      <c r="B178" s="23"/>
      <c r="C178" s="23"/>
      <c r="D178" s="22"/>
    </row>
    <row r="179" spans="2:4" ht="11.85" customHeight="1" x14ac:dyDescent="0.3">
      <c r="B179" s="23"/>
      <c r="C179" s="23"/>
      <c r="D179" s="22"/>
    </row>
    <row r="180" spans="2:4" ht="11.85" customHeight="1" x14ac:dyDescent="0.3">
      <c r="B180" s="23"/>
      <c r="C180" s="23"/>
      <c r="D180" s="22"/>
    </row>
    <row r="181" spans="2:4" ht="11.85" customHeight="1" x14ac:dyDescent="0.3">
      <c r="B181" s="23"/>
      <c r="C181" s="23"/>
      <c r="D181" s="22"/>
    </row>
    <row r="182" spans="2:4" ht="11.85" customHeight="1" x14ac:dyDescent="0.3">
      <c r="B182" s="23"/>
      <c r="C182" s="23"/>
      <c r="D182" s="22"/>
    </row>
    <row r="183" spans="2:4" ht="11.85" customHeight="1" x14ac:dyDescent="0.3">
      <c r="B183" s="23"/>
      <c r="C183" s="23"/>
      <c r="D183" s="22"/>
    </row>
    <row r="184" spans="2:4" ht="11.85" customHeight="1" x14ac:dyDescent="0.3">
      <c r="B184" s="23"/>
      <c r="C184" s="23"/>
      <c r="D184" s="22"/>
    </row>
    <row r="185" spans="2:4" ht="11.85" customHeight="1" x14ac:dyDescent="0.3">
      <c r="B185" s="23"/>
      <c r="C185" s="23"/>
      <c r="D185" s="22"/>
    </row>
    <row r="186" spans="2:4" ht="11.85" customHeight="1" x14ac:dyDescent="0.3">
      <c r="B186" s="23"/>
      <c r="C186" s="23"/>
      <c r="D186" s="22"/>
    </row>
    <row r="187" spans="2:4" ht="11.85" customHeight="1" x14ac:dyDescent="0.3">
      <c r="B187" s="23"/>
      <c r="C187" s="23"/>
      <c r="D187" s="22"/>
    </row>
    <row r="188" spans="2:4" ht="11.85" customHeight="1" x14ac:dyDescent="0.3">
      <c r="B188" s="23"/>
      <c r="C188" s="23"/>
      <c r="D188" s="22"/>
    </row>
    <row r="189" spans="2:4" ht="11.85" customHeight="1" x14ac:dyDescent="0.3">
      <c r="B189" s="23"/>
      <c r="C189" s="23"/>
      <c r="D189" s="22"/>
    </row>
    <row r="190" spans="2:4" ht="11.85" customHeight="1" x14ac:dyDescent="0.3">
      <c r="B190" s="23"/>
      <c r="C190" s="23"/>
      <c r="D190" s="22"/>
    </row>
    <row r="191" spans="2:4" ht="11.85" customHeight="1" x14ac:dyDescent="0.3">
      <c r="B191" s="23"/>
      <c r="C191" s="23"/>
      <c r="D191" s="22"/>
    </row>
    <row r="192" spans="2:4" ht="11.85" customHeight="1" x14ac:dyDescent="0.3">
      <c r="B192" s="23"/>
      <c r="C192" s="23"/>
      <c r="D192" s="22"/>
    </row>
    <row r="193" spans="2:4" ht="11.85" customHeight="1" x14ac:dyDescent="0.3">
      <c r="B193" s="23"/>
      <c r="C193" s="23"/>
      <c r="D193" s="22"/>
    </row>
    <row r="194" spans="2:4" ht="11.85" customHeight="1" x14ac:dyDescent="0.3">
      <c r="B194" s="23"/>
      <c r="C194" s="23"/>
      <c r="D194" s="22"/>
    </row>
    <row r="195" spans="2:4" ht="11.85" customHeight="1" x14ac:dyDescent="0.3">
      <c r="B195" s="23"/>
      <c r="C195" s="23"/>
      <c r="D195" s="22"/>
    </row>
    <row r="196" spans="2:4" ht="11.85" customHeight="1" x14ac:dyDescent="0.3">
      <c r="B196" s="23"/>
      <c r="C196" s="23"/>
      <c r="D196" s="22"/>
    </row>
    <row r="197" spans="2:4" ht="11.85" customHeight="1" x14ac:dyDescent="0.3">
      <c r="B197" s="23"/>
      <c r="C197" s="23"/>
      <c r="D197" s="22"/>
    </row>
    <row r="198" spans="2:4" ht="11.85" customHeight="1" x14ac:dyDescent="0.3">
      <c r="B198" s="23"/>
      <c r="C198" s="23"/>
      <c r="D198" s="22"/>
    </row>
    <row r="199" spans="2:4" ht="11.85" customHeight="1" x14ac:dyDescent="0.3">
      <c r="B199" s="23"/>
      <c r="C199" s="23"/>
      <c r="D199" s="22"/>
    </row>
    <row r="200" spans="2:4" ht="11.85" customHeight="1" x14ac:dyDescent="0.3">
      <c r="B200" s="23"/>
      <c r="C200" s="23"/>
      <c r="D200" s="22"/>
    </row>
    <row r="201" spans="2:4" ht="11.85" customHeight="1" x14ac:dyDescent="0.3">
      <c r="B201" s="23"/>
      <c r="C201" s="23"/>
      <c r="D201" s="22"/>
    </row>
    <row r="202" spans="2:4" ht="11.85" customHeight="1" x14ac:dyDescent="0.3">
      <c r="B202" s="23"/>
      <c r="C202" s="23"/>
      <c r="D202" s="22"/>
    </row>
    <row r="203" spans="2:4" ht="11.85" customHeight="1" x14ac:dyDescent="0.3">
      <c r="B203" s="23"/>
      <c r="C203" s="23"/>
      <c r="D203" s="22"/>
    </row>
    <row r="204" spans="2:4" ht="11.85" customHeight="1" x14ac:dyDescent="0.3">
      <c r="B204" s="23"/>
      <c r="C204" s="23"/>
      <c r="D204" s="22"/>
    </row>
    <row r="205" spans="2:4" ht="11.85" customHeight="1" x14ac:dyDescent="0.3">
      <c r="B205" s="23"/>
      <c r="C205" s="23"/>
      <c r="D205" s="22"/>
    </row>
    <row r="206" spans="2:4" ht="11.85" customHeight="1" x14ac:dyDescent="0.3">
      <c r="B206" s="23"/>
      <c r="C206" s="23"/>
      <c r="D206" s="22"/>
    </row>
    <row r="207" spans="2:4" ht="11.85" customHeight="1" x14ac:dyDescent="0.3">
      <c r="B207" s="23"/>
      <c r="C207" s="23"/>
      <c r="D207" s="22"/>
    </row>
    <row r="208" spans="2:4" ht="11.85" customHeight="1" x14ac:dyDescent="0.3">
      <c r="B208" s="23"/>
      <c r="C208" s="23"/>
      <c r="D208" s="22"/>
    </row>
    <row r="209" spans="2:4" ht="11.85" customHeight="1" x14ac:dyDescent="0.3">
      <c r="B209" s="23"/>
      <c r="C209" s="23"/>
      <c r="D209" s="22"/>
    </row>
    <row r="210" spans="2:4" ht="11.85" customHeight="1" x14ac:dyDescent="0.3">
      <c r="B210" s="23"/>
      <c r="C210" s="23"/>
      <c r="D210" s="22"/>
    </row>
    <row r="211" spans="2:4" ht="11.85" customHeight="1" x14ac:dyDescent="0.3">
      <c r="B211" s="23"/>
      <c r="C211" s="23"/>
      <c r="D211" s="22"/>
    </row>
    <row r="212" spans="2:4" ht="11.85" customHeight="1" x14ac:dyDescent="0.3">
      <c r="B212" s="23"/>
      <c r="C212" s="23"/>
      <c r="D212" s="22"/>
    </row>
    <row r="213" spans="2:4" ht="11.85" customHeight="1" x14ac:dyDescent="0.3">
      <c r="B213" s="23"/>
      <c r="C213" s="23"/>
      <c r="D213" s="22"/>
    </row>
    <row r="214" spans="2:4" ht="11.85" customHeight="1" x14ac:dyDescent="0.3">
      <c r="B214" s="23"/>
      <c r="C214" s="23"/>
      <c r="D214" s="22"/>
    </row>
    <row r="215" spans="2:4" ht="11.85" customHeight="1" x14ac:dyDescent="0.3">
      <c r="B215" s="23"/>
      <c r="C215" s="23"/>
      <c r="D215" s="22"/>
    </row>
    <row r="216" spans="2:4" ht="11.85" customHeight="1" x14ac:dyDescent="0.3">
      <c r="B216" s="23"/>
      <c r="C216" s="23"/>
      <c r="D216" s="22"/>
    </row>
    <row r="217" spans="2:4" ht="11.85" customHeight="1" x14ac:dyDescent="0.3">
      <c r="B217" s="23"/>
      <c r="C217" s="23"/>
      <c r="D217" s="22"/>
    </row>
    <row r="218" spans="2:4" ht="11.85" customHeight="1" x14ac:dyDescent="0.3">
      <c r="B218" s="23"/>
      <c r="C218" s="23"/>
      <c r="D218" s="22"/>
    </row>
    <row r="219" spans="2:4" ht="11.85" customHeight="1" x14ac:dyDescent="0.3">
      <c r="B219" s="23"/>
      <c r="C219" s="23"/>
      <c r="D219" s="22"/>
    </row>
    <row r="220" spans="2:4" ht="11.85" customHeight="1" x14ac:dyDescent="0.3">
      <c r="B220" s="23"/>
      <c r="C220" s="23"/>
      <c r="D220" s="22"/>
    </row>
    <row r="221" spans="2:4" ht="11.85" customHeight="1" x14ac:dyDescent="0.3">
      <c r="B221" s="23"/>
      <c r="C221" s="23"/>
      <c r="D221" s="22"/>
    </row>
    <row r="222" spans="2:4" ht="11.85" customHeight="1" x14ac:dyDescent="0.3">
      <c r="B222" s="23"/>
      <c r="C222" s="23"/>
      <c r="D222" s="22"/>
    </row>
    <row r="223" spans="2:4" ht="11.85" customHeight="1" x14ac:dyDescent="0.3">
      <c r="B223" s="23"/>
      <c r="C223" s="23"/>
      <c r="D223" s="22"/>
    </row>
    <row r="224" spans="2:4" ht="11.85" customHeight="1" x14ac:dyDescent="0.3">
      <c r="B224" s="23"/>
      <c r="C224" s="23"/>
      <c r="D224" s="22"/>
    </row>
    <row r="225" spans="2:4" ht="11.85" customHeight="1" x14ac:dyDescent="0.3">
      <c r="B225" s="23"/>
      <c r="C225" s="23"/>
      <c r="D225" s="22"/>
    </row>
    <row r="226" spans="2:4" ht="11.85" customHeight="1" x14ac:dyDescent="0.3">
      <c r="B226" s="23"/>
      <c r="C226" s="23"/>
      <c r="D226" s="22"/>
    </row>
    <row r="227" spans="2:4" ht="11.85" customHeight="1" x14ac:dyDescent="0.3">
      <c r="B227" s="23"/>
      <c r="C227" s="23"/>
      <c r="D227" s="22"/>
    </row>
    <row r="228" spans="2:4" ht="11.85" customHeight="1" x14ac:dyDescent="0.3">
      <c r="B228" s="23"/>
      <c r="C228" s="23"/>
      <c r="D228" s="22"/>
    </row>
    <row r="229" spans="2:4" ht="11.85" customHeight="1" x14ac:dyDescent="0.3">
      <c r="B229" s="23"/>
      <c r="C229" s="23"/>
      <c r="D229" s="22"/>
    </row>
    <row r="230" spans="2:4" ht="11.85" customHeight="1" x14ac:dyDescent="0.3">
      <c r="B230" s="23"/>
      <c r="C230" s="23"/>
      <c r="D230" s="22"/>
    </row>
    <row r="231" spans="2:4" ht="11.85" customHeight="1" x14ac:dyDescent="0.3">
      <c r="B231" s="23"/>
      <c r="C231" s="23"/>
      <c r="D231" s="22"/>
    </row>
    <row r="232" spans="2:4" ht="11.85" customHeight="1" x14ac:dyDescent="0.3">
      <c r="B232" s="23"/>
      <c r="C232" s="23"/>
      <c r="D232" s="22"/>
    </row>
    <row r="233" spans="2:4" ht="11.85" customHeight="1" x14ac:dyDescent="0.3">
      <c r="B233" s="23"/>
      <c r="C233" s="23"/>
      <c r="D233" s="22"/>
    </row>
    <row r="234" spans="2:4" ht="11.85" customHeight="1" x14ac:dyDescent="0.3">
      <c r="B234" s="23"/>
      <c r="C234" s="23"/>
      <c r="D234" s="22"/>
    </row>
    <row r="235" spans="2:4" ht="11.85" customHeight="1" x14ac:dyDescent="0.3">
      <c r="B235" s="23"/>
      <c r="C235" s="23"/>
      <c r="D235" s="22"/>
    </row>
    <row r="236" spans="2:4" ht="11.85" customHeight="1" x14ac:dyDescent="0.3">
      <c r="B236" s="23"/>
      <c r="C236" s="23"/>
      <c r="D236" s="22"/>
    </row>
    <row r="237" spans="2:4" ht="11.85" customHeight="1" x14ac:dyDescent="0.3">
      <c r="B237" s="23"/>
      <c r="C237" s="23"/>
      <c r="D237" s="22"/>
    </row>
    <row r="238" spans="2:4" ht="11.85" customHeight="1" x14ac:dyDescent="0.3">
      <c r="B238" s="23"/>
      <c r="C238" s="23"/>
      <c r="D238" s="22"/>
    </row>
    <row r="239" spans="2:4" ht="11.85" customHeight="1" x14ac:dyDescent="0.3">
      <c r="B239" s="23"/>
      <c r="C239" s="23"/>
      <c r="D239" s="22"/>
    </row>
    <row r="240" spans="2:4" ht="11.85" customHeight="1" x14ac:dyDescent="0.3">
      <c r="B240" s="23"/>
      <c r="C240" s="23"/>
      <c r="D240" s="22"/>
    </row>
    <row r="241" spans="2:4" ht="11.85" customHeight="1" x14ac:dyDescent="0.3">
      <c r="B241" s="23"/>
      <c r="C241" s="23"/>
      <c r="D241" s="22"/>
    </row>
    <row r="242" spans="2:4" ht="11.85" customHeight="1" x14ac:dyDescent="0.3">
      <c r="B242" s="23"/>
      <c r="C242" s="23"/>
      <c r="D242" s="22"/>
    </row>
    <row r="243" spans="2:4" ht="11.85" customHeight="1" x14ac:dyDescent="0.3">
      <c r="B243" s="23"/>
      <c r="C243" s="23"/>
      <c r="D243" s="22"/>
    </row>
    <row r="244" spans="2:4" ht="11.85" customHeight="1" x14ac:dyDescent="0.3">
      <c r="B244" s="23"/>
      <c r="C244" s="23"/>
      <c r="D244" s="22"/>
    </row>
    <row r="245" spans="2:4" ht="11.85" customHeight="1" x14ac:dyDescent="0.3">
      <c r="B245" s="23"/>
      <c r="C245" s="23"/>
      <c r="D245" s="22"/>
    </row>
    <row r="246" spans="2:4" ht="11.85" customHeight="1" x14ac:dyDescent="0.3">
      <c r="B246" s="23"/>
      <c r="C246" s="23"/>
      <c r="D246" s="22"/>
    </row>
    <row r="247" spans="2:4" ht="11.85" customHeight="1" x14ac:dyDescent="0.3">
      <c r="B247" s="23"/>
      <c r="C247" s="23"/>
      <c r="D247" s="22"/>
    </row>
    <row r="248" spans="2:4" ht="11.85" customHeight="1" x14ac:dyDescent="0.3">
      <c r="B248" s="23"/>
      <c r="C248" s="23"/>
      <c r="D248" s="22"/>
    </row>
    <row r="249" spans="2:4" ht="11.85" customHeight="1" x14ac:dyDescent="0.3">
      <c r="B249" s="23"/>
      <c r="C249" s="23"/>
      <c r="D249" s="22"/>
    </row>
    <row r="250" spans="2:4" ht="11.85" customHeight="1" x14ac:dyDescent="0.3">
      <c r="B250" s="23"/>
      <c r="C250" s="23"/>
      <c r="D250" s="22"/>
    </row>
    <row r="251" spans="2:4" ht="11.85" customHeight="1" x14ac:dyDescent="0.3">
      <c r="B251" s="23"/>
      <c r="C251" s="23"/>
      <c r="D251" s="22"/>
    </row>
    <row r="252" spans="2:4" ht="11.85" customHeight="1" x14ac:dyDescent="0.3">
      <c r="B252" s="23"/>
      <c r="C252" s="23"/>
      <c r="D252" s="22"/>
    </row>
    <row r="253" spans="2:4" ht="11.85" customHeight="1" x14ac:dyDescent="0.3">
      <c r="B253" s="23"/>
      <c r="C253" s="23"/>
      <c r="D253" s="22"/>
    </row>
    <row r="254" spans="2:4" ht="11.85" customHeight="1" x14ac:dyDescent="0.3">
      <c r="B254" s="23"/>
      <c r="C254" s="23"/>
      <c r="D254" s="22"/>
    </row>
    <row r="255" spans="2:4" ht="11.85" customHeight="1" x14ac:dyDescent="0.3">
      <c r="B255" s="23"/>
      <c r="C255" s="23"/>
      <c r="D255" s="22"/>
    </row>
    <row r="256" spans="2:4" ht="11.85" customHeight="1" x14ac:dyDescent="0.3">
      <c r="B256" s="23"/>
      <c r="C256" s="23"/>
      <c r="D256" s="22"/>
    </row>
    <row r="257" spans="2:4" ht="11.85" customHeight="1" x14ac:dyDescent="0.3">
      <c r="B257" s="23"/>
      <c r="C257" s="23"/>
      <c r="D257" s="22"/>
    </row>
    <row r="258" spans="2:4" ht="11.85" customHeight="1" x14ac:dyDescent="0.3">
      <c r="B258" s="23"/>
      <c r="C258" s="23"/>
      <c r="D258" s="22"/>
    </row>
    <row r="259" spans="2:4" ht="11.85" customHeight="1" x14ac:dyDescent="0.3">
      <c r="B259" s="23"/>
      <c r="C259" s="23"/>
      <c r="D259" s="22"/>
    </row>
    <row r="260" spans="2:4" ht="11.85" customHeight="1" x14ac:dyDescent="0.3">
      <c r="B260" s="23"/>
      <c r="C260" s="23"/>
      <c r="D260" s="22"/>
    </row>
    <row r="261" spans="2:4" ht="11.85" customHeight="1" x14ac:dyDescent="0.3">
      <c r="B261" s="23"/>
      <c r="C261" s="23"/>
      <c r="D261" s="22"/>
    </row>
    <row r="262" spans="2:4" ht="11.85" customHeight="1" x14ac:dyDescent="0.3">
      <c r="B262" s="23"/>
      <c r="C262" s="23"/>
      <c r="D262" s="22"/>
    </row>
    <row r="263" spans="2:4" ht="11.85" customHeight="1" x14ac:dyDescent="0.3">
      <c r="B263" s="23"/>
      <c r="C263" s="23"/>
      <c r="D263" s="22"/>
    </row>
    <row r="264" spans="2:4" ht="11.85" customHeight="1" x14ac:dyDescent="0.3">
      <c r="B264" s="23"/>
      <c r="C264" s="23"/>
      <c r="D264" s="22"/>
    </row>
    <row r="265" spans="2:4" ht="11.85" customHeight="1" x14ac:dyDescent="0.3">
      <c r="B265" s="23"/>
      <c r="C265" s="23"/>
      <c r="D265" s="22"/>
    </row>
    <row r="266" spans="2:4" ht="11.85" customHeight="1" x14ac:dyDescent="0.3">
      <c r="B266" s="23"/>
      <c r="C266" s="23"/>
      <c r="D266" s="22"/>
    </row>
    <row r="267" spans="2:4" ht="11.85" customHeight="1" x14ac:dyDescent="0.3">
      <c r="B267" s="23"/>
      <c r="C267" s="23"/>
      <c r="D267" s="22"/>
    </row>
    <row r="268" spans="2:4" ht="11.85" customHeight="1" x14ac:dyDescent="0.3">
      <c r="B268" s="23"/>
      <c r="C268" s="23"/>
      <c r="D268" s="22"/>
    </row>
    <row r="269" spans="2:4" ht="11.85" customHeight="1" x14ac:dyDescent="0.3">
      <c r="B269" s="23"/>
      <c r="C269" s="23"/>
      <c r="D269" s="22"/>
    </row>
    <row r="270" spans="2:4" ht="11.85" customHeight="1" x14ac:dyDescent="0.3">
      <c r="B270" s="23"/>
      <c r="C270" s="23"/>
      <c r="D270" s="22"/>
    </row>
    <row r="271" spans="2:4" ht="11.85" customHeight="1" x14ac:dyDescent="0.3">
      <c r="B271" s="23"/>
      <c r="C271" s="23"/>
      <c r="D271" s="22"/>
    </row>
    <row r="272" spans="2:4" ht="11.85" customHeight="1" x14ac:dyDescent="0.3">
      <c r="B272" s="23"/>
      <c r="C272" s="23"/>
      <c r="D272" s="22"/>
    </row>
    <row r="273" spans="2:4" ht="11.85" customHeight="1" x14ac:dyDescent="0.3">
      <c r="B273" s="23"/>
      <c r="C273" s="23"/>
      <c r="D273" s="22"/>
    </row>
    <row r="274" spans="2:4" ht="11.85" customHeight="1" x14ac:dyDescent="0.3">
      <c r="B274" s="23"/>
      <c r="C274" s="23"/>
      <c r="D274" s="22"/>
    </row>
    <row r="275" spans="2:4" ht="11.85" customHeight="1" x14ac:dyDescent="0.3">
      <c r="B275" s="23"/>
      <c r="C275" s="23"/>
      <c r="D275" s="22"/>
    </row>
    <row r="276" spans="2:4" ht="11.85" customHeight="1" x14ac:dyDescent="0.3">
      <c r="B276" s="23"/>
      <c r="C276" s="23"/>
      <c r="D276" s="22"/>
    </row>
    <row r="277" spans="2:4" ht="11.85" customHeight="1" x14ac:dyDescent="0.3">
      <c r="B277" s="23"/>
      <c r="C277" s="23"/>
      <c r="D277" s="22"/>
    </row>
    <row r="278" spans="2:4" ht="11.85" customHeight="1" x14ac:dyDescent="0.3">
      <c r="B278" s="23"/>
      <c r="D278" s="22"/>
    </row>
    <row r="279" spans="2:4" ht="11.85" customHeight="1" x14ac:dyDescent="0.3">
      <c r="B279" s="23"/>
    </row>
    <row r="280" spans="2:4" ht="11.85" customHeight="1" x14ac:dyDescent="0.3">
      <c r="B280" s="23"/>
    </row>
    <row r="281" spans="2:4" ht="11.85" customHeight="1" x14ac:dyDescent="0.3">
      <c r="B281" s="23"/>
    </row>
    <row r="282" spans="2:4" ht="11.85" customHeight="1" x14ac:dyDescent="0.3">
      <c r="B282" s="23"/>
    </row>
    <row r="283" spans="2:4" ht="11.85" customHeight="1" x14ac:dyDescent="0.3">
      <c r="B283" s="23"/>
    </row>
  </sheetData>
  <mergeCells count="1">
    <mergeCell ref="B4:K4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C765-6606-4CA4-90FA-BB3CE84F6943}">
  <dimension ref="A2:IV283"/>
  <sheetViews>
    <sheetView workbookViewId="0">
      <selection activeCell="G24" sqref="G24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20.77734375" style="28" customWidth="1"/>
    <col min="4" max="4" width="15.77734375" style="28" customWidth="1"/>
    <col min="5" max="5" width="2.77734375" style="24" customWidth="1"/>
    <col min="6" max="6" width="12.77734375" style="24" customWidth="1"/>
    <col min="7" max="7" width="15.5546875" style="24" customWidth="1"/>
    <col min="8" max="8" width="12.77734375" style="24" customWidth="1"/>
    <col min="9" max="9" width="2.6640625" style="24" customWidth="1"/>
    <col min="10" max="11" width="12.77734375" style="24" customWidth="1"/>
    <col min="12" max="12" width="2.77734375" style="24" customWidth="1"/>
    <col min="13" max="14" width="12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43</v>
      </c>
    </row>
    <row r="3" spans="1:256" ht="11.85" customHeight="1" x14ac:dyDescent="0.3">
      <c r="A3" s="25"/>
      <c r="B3" s="26" t="s">
        <v>40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x14ac:dyDescent="0.3">
      <c r="A5" s="25"/>
      <c r="B5" s="27"/>
      <c r="C5" s="27"/>
      <c r="D5" s="27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50" t="s">
        <v>124</v>
      </c>
      <c r="C6" s="29"/>
      <c r="F6" s="29" t="s">
        <v>45</v>
      </c>
      <c r="G6" s="29"/>
      <c r="J6" s="29" t="s">
        <v>48</v>
      </c>
      <c r="K6" s="29"/>
      <c r="M6" s="29" t="s">
        <v>49</v>
      </c>
      <c r="N6" s="29"/>
      <c r="P6" s="29" t="s">
        <v>44</v>
      </c>
      <c r="IT6" s="25"/>
      <c r="IU6" s="25"/>
      <c r="IV6" s="25"/>
    </row>
    <row r="7" spans="1:256" ht="11.85" customHeight="1" x14ac:dyDescent="0.3">
      <c r="F7" s="28"/>
      <c r="G7" s="28"/>
      <c r="P7" s="49" t="str">
        <f>obLibs&amp;"initialmargin.regression.InitialMarginRegressionTest"</f>
        <v>initialmargin.regression.InitialMarginRegressionTest</v>
      </c>
      <c r="IT7" s="25"/>
      <c r="IU7" s="25"/>
      <c r="IV7" s="25"/>
    </row>
    <row r="8" spans="1:256" ht="11.85" customHeight="1" x14ac:dyDescent="0.3">
      <c r="B8" s="31" t="s">
        <v>2</v>
      </c>
      <c r="C8" s="31"/>
      <c r="D8" s="31" t="s">
        <v>16</v>
      </c>
      <c r="F8" s="31" t="s">
        <v>2</v>
      </c>
      <c r="G8" s="31"/>
      <c r="H8" s="31" t="s">
        <v>16</v>
      </c>
      <c r="J8" s="31" t="s">
        <v>2</v>
      </c>
      <c r="K8" s="31"/>
      <c r="M8" s="31" t="s">
        <v>2</v>
      </c>
      <c r="N8" s="31"/>
      <c r="P8" s="49" t="str">
        <f>obLibs&amp;"net.finmath.marketdata.model.curves"</f>
        <v>net.finmath.marketdata.model.curves</v>
      </c>
      <c r="IT8" s="25"/>
      <c r="IU8" s="25"/>
      <c r="IV8" s="25"/>
    </row>
    <row r="9" spans="1:256" ht="11.4" customHeight="1" x14ac:dyDescent="0.3">
      <c r="B9" s="40" t="str">
        <f>[1]!obMake("Times"&amp;ROW()&amp;COLUMN(),"double[]",B10:B14)</f>
        <v>Times92 
[8623]</v>
      </c>
      <c r="C9" s="41" t="str">
        <f>[1]!obMake("Discount Factors","double[]",C10:C14)</f>
        <v>Discount Factors 
[8624]</v>
      </c>
      <c r="D9" s="40" t="str">
        <f>[1]!obcall("DiscountCurve",P8&amp;".DiscountCurve","createDiscountCurveFromDiscountFactors",[1]!obMake("","String","discountCurve"),B9,C9)</f>
        <v>DiscountCurve 
[8626]</v>
      </c>
      <c r="F9" s="40" t="str">
        <f>[1]!obMake("Times"&amp;ROW()&amp;COLUMN(),"double[]",F10:F14)</f>
        <v>Times96 
[8627]</v>
      </c>
      <c r="G9" s="41" t="str">
        <f>[1]!obMake("Forwards","double[]",G10:G14)</f>
        <v>Forwards 
[8628]</v>
      </c>
      <c r="H9" s="40" t="str">
        <f>[1]!obcall("ForwardCurve",P8&amp;".ForwardCurve","createForwardCurveFromForwards",[1]!obMake("","String","forwardCurve"),F9,G9,[1]!obMake("tenor","double",0.5))</f>
        <v>ForwardCurve 
[8631]</v>
      </c>
      <c r="I9" s="30"/>
      <c r="J9" s="40" t="str">
        <f>[1]!obMake("VolatilityParameter","double",K9)</f>
        <v>VolatilityParameter 
[54306]</v>
      </c>
      <c r="K9" s="32">
        <f>Regression!C7</f>
        <v>0.4</v>
      </c>
      <c r="M9" s="40" t="str">
        <f>[1]!obMake("numberOfPaths"&amp;COLUMN(),"int",N9)</f>
        <v>numberOfPaths13 
[8705]</v>
      </c>
      <c r="N9" s="32">
        <v>500</v>
      </c>
      <c r="P9" s="30" t="s">
        <v>46</v>
      </c>
      <c r="IT9" s="25"/>
      <c r="IU9" s="25"/>
      <c r="IV9" s="25"/>
    </row>
    <row r="10" spans="1:256" ht="11.85" customHeight="1" x14ac:dyDescent="0.3">
      <c r="B10" s="65">
        <v>0.5</v>
      </c>
      <c r="C10" s="32">
        <v>0.996</v>
      </c>
      <c r="F10" s="32">
        <v>0.5</v>
      </c>
      <c r="G10" s="32">
        <v>0.02</v>
      </c>
      <c r="J10" s="40" t="str">
        <f>[1]!obMake("numberOfPaths"&amp;COLUMN(),"int",K10)</f>
        <v>numberOfPaths10 
[8632]</v>
      </c>
      <c r="K10" s="32">
        <v>1000</v>
      </c>
      <c r="M10" s="40" t="str">
        <f>[1]!obMake("numberOfFactors"&amp;COLUMN(),"int",N10)</f>
        <v>numberOfFactors13 
[8706]</v>
      </c>
      <c r="N10" s="32">
        <v>1</v>
      </c>
      <c r="P10" s="30" t="str">
        <f>obLibs&amp;"net.finmath.montecarlo.RandomVariableFactory"</f>
        <v>net.finmath.montecarlo.RandomVariableFactory</v>
      </c>
      <c r="IT10" s="25"/>
      <c r="IU10" s="25"/>
      <c r="IV10" s="25"/>
    </row>
    <row r="11" spans="1:256" ht="11.85" customHeight="1" x14ac:dyDescent="0.3">
      <c r="B11" s="32">
        <v>1</v>
      </c>
      <c r="C11" s="33">
        <v>0.995</v>
      </c>
      <c r="F11" s="32">
        <v>1</v>
      </c>
      <c r="G11" s="32">
        <v>0.02</v>
      </c>
      <c r="J11" s="40" t="str">
        <f>[1]!obMake("numberOfFactors"&amp;COLUMN(),"int",K11)</f>
        <v>numberOfFactors10 
[8633]</v>
      </c>
      <c r="K11" s="32">
        <v>1</v>
      </c>
      <c r="M11" s="40" t="str">
        <f>[1]!obMake("correlationDecayParameter"&amp;COLUMN(),"double",N11)</f>
        <v>correlationDecayParameter13 
[8704]</v>
      </c>
      <c r="N11" s="32">
        <v>0</v>
      </c>
      <c r="P11" s="30" t="str">
        <f>obLibs&amp;"net.finmath.analytic.model.curves"</f>
        <v>net.finmath.analytic.model.curves</v>
      </c>
      <c r="IT11" s="25"/>
      <c r="IU11" s="25"/>
      <c r="IV11" s="25"/>
    </row>
    <row r="12" spans="1:256" ht="11.85" customHeight="1" x14ac:dyDescent="0.3">
      <c r="B12" s="32">
        <v>2</v>
      </c>
      <c r="C12" s="33">
        <v>0.99399999999999999</v>
      </c>
      <c r="F12" s="32">
        <v>2</v>
      </c>
      <c r="G12" s="32">
        <f>G11</f>
        <v>0.02</v>
      </c>
      <c r="J12" s="40" t="str">
        <f>[1]!obMake("correlationDecayParameter"&amp;COLUMN(),"double",K12)</f>
        <v>correlationDecayParameter10 
[8634]</v>
      </c>
      <c r="K12" s="32">
        <v>0</v>
      </c>
      <c r="M12" s="40" t="e">
        <f>[1]!obcall("RVFactoryAAD",#REF!,"createRandomVariableFactoryAAD")</f>
        <v>#REF!</v>
      </c>
      <c r="N12" s="30"/>
      <c r="IT12" s="25"/>
      <c r="IU12" s="25"/>
      <c r="IV12" s="25"/>
    </row>
    <row r="13" spans="1:256" ht="11.4" customHeight="1" x14ac:dyDescent="0.3">
      <c r="B13" s="32">
        <v>5</v>
      </c>
      <c r="C13" s="33">
        <v>0.99299999999999999</v>
      </c>
      <c r="D13" s="1"/>
      <c r="F13" s="32">
        <v>5</v>
      </c>
      <c r="G13" s="32">
        <f>G12</f>
        <v>0.02</v>
      </c>
      <c r="J13" s="40" t="str">
        <f>[1]!obMake("RVFactory"&amp;COLUMN(),$P$10)</f>
        <v>RVFactory10 
[8622]</v>
      </c>
      <c r="K13" s="30"/>
      <c r="M13" s="31" t="s">
        <v>16</v>
      </c>
      <c r="N13" s="31"/>
      <c r="IT13" s="25"/>
      <c r="IU13" s="25"/>
      <c r="IV13" s="25"/>
    </row>
    <row r="14" spans="1:256" ht="12" customHeight="1" x14ac:dyDescent="0.3">
      <c r="B14" s="32">
        <v>30</v>
      </c>
      <c r="C14" s="33">
        <v>0.98</v>
      </c>
      <c r="F14" s="32">
        <v>30</v>
      </c>
      <c r="G14" s="32">
        <f>G13</f>
        <v>0.02</v>
      </c>
      <c r="J14" s="31" t="s">
        <v>16</v>
      </c>
      <c r="K14" s="31"/>
      <c r="M14" s="40" t="e">
        <f>[1]!obcall("LMMsimm",#REF!,"createLIBORMarketModel",M12,M9:M10,D10,H9,M11)</f>
        <v>#REF!</v>
      </c>
      <c r="N14" s="30"/>
      <c r="IT14" s="25"/>
      <c r="IU14" s="25"/>
      <c r="IV14" s="25"/>
    </row>
    <row r="15" spans="1:256" ht="11.85" customHeight="1" x14ac:dyDescent="0.3">
      <c r="B15" s="31"/>
      <c r="C15" s="31"/>
      <c r="D15" s="24"/>
      <c r="F15" s="31"/>
      <c r="G15" s="31"/>
      <c r="J15" s="40" t="str">
        <f>[1]!obcall("LMMreg",$P$7,"createLIBORMarketModel",J13,J10:J11,D9,H9,J12,J9)</f>
        <v>LMMreg 
[54307]</v>
      </c>
      <c r="K15" s="30"/>
      <c r="M15" s="30"/>
      <c r="N15" s="30"/>
      <c r="IT15" s="25"/>
      <c r="IU15" s="25"/>
      <c r="IV15" s="25"/>
    </row>
    <row r="16" spans="1:256" ht="11.85" customHeight="1" x14ac:dyDescent="0.3">
      <c r="B16" s="24"/>
      <c r="D16" s="24"/>
      <c r="J16" s="30"/>
      <c r="K16" s="30"/>
      <c r="N16" s="30"/>
      <c r="IT16" s="25"/>
      <c r="IU16" s="25"/>
      <c r="IV16" s="25"/>
    </row>
    <row r="17" spans="2:256" ht="11.85" customHeight="1" x14ac:dyDescent="0.3">
      <c r="B17" s="24"/>
      <c r="C17" s="24"/>
      <c r="D17" s="24"/>
      <c r="K17" s="30"/>
      <c r="IR17" s="25"/>
      <c r="IS17" s="25"/>
      <c r="IT17" s="25"/>
      <c r="IU17" s="25"/>
      <c r="IV17" s="25"/>
    </row>
    <row r="18" spans="2:256" ht="11.85" customHeight="1" x14ac:dyDescent="0.3">
      <c r="D18" s="24"/>
      <c r="IT18" s="25"/>
      <c r="IU18" s="25"/>
      <c r="IV18" s="25"/>
    </row>
    <row r="19" spans="2:256" ht="11.85" customHeight="1" x14ac:dyDescent="0.3">
      <c r="D19" s="24"/>
      <c r="IT19" s="25"/>
      <c r="IU19" s="25"/>
      <c r="IV19" s="25"/>
    </row>
    <row r="20" spans="2:256" ht="11.85" customHeight="1" x14ac:dyDescent="0.3">
      <c r="D20" s="24"/>
      <c r="IT20" s="25"/>
      <c r="IU20" s="25"/>
      <c r="IV20" s="25"/>
    </row>
    <row r="21" spans="2:256" ht="13.8" customHeight="1" x14ac:dyDescent="0.3">
      <c r="D21" s="24"/>
      <c r="IT21" s="25"/>
      <c r="IU21" s="25"/>
      <c r="IV21" s="25"/>
    </row>
    <row r="22" spans="2:256" ht="11.85" customHeight="1" x14ac:dyDescent="0.3">
      <c r="D22" s="24"/>
      <c r="IT22" s="25"/>
      <c r="IU22" s="25"/>
      <c r="IV22" s="25"/>
    </row>
    <row r="23" spans="2:256" ht="11.85" customHeight="1" x14ac:dyDescent="0.3">
      <c r="D23" s="24"/>
      <c r="IT23" s="25"/>
      <c r="IU23" s="25"/>
      <c r="IV23" s="25"/>
    </row>
    <row r="24" spans="2:256" ht="11.85" customHeight="1" x14ac:dyDescent="0.3">
      <c r="D24" s="24"/>
      <c r="IT24" s="25"/>
      <c r="IU24" s="25"/>
      <c r="IV24" s="25"/>
    </row>
    <row r="25" spans="2:256" ht="11.85" customHeight="1" x14ac:dyDescent="0.3">
      <c r="D25" s="24"/>
      <c r="IT25" s="25"/>
      <c r="IU25" s="25"/>
      <c r="IV25" s="25"/>
    </row>
    <row r="26" spans="2:256" ht="11.85" customHeight="1" x14ac:dyDescent="0.3">
      <c r="D26" s="24"/>
      <c r="IT26" s="25"/>
      <c r="IU26" s="25"/>
      <c r="IV26" s="25"/>
    </row>
    <row r="27" spans="2:256" ht="11.4" customHeight="1" x14ac:dyDescent="0.3">
      <c r="D27" s="24"/>
      <c r="IT27" s="25"/>
      <c r="IU27" s="25"/>
      <c r="IV27" s="25"/>
    </row>
    <row r="28" spans="2:256" ht="11.85" customHeight="1" x14ac:dyDescent="0.3">
      <c r="D28" s="24"/>
      <c r="IT28" s="25"/>
      <c r="IU28" s="25"/>
      <c r="IV28" s="25"/>
    </row>
    <row r="29" spans="2:256" ht="11.85" customHeight="1" x14ac:dyDescent="0.3">
      <c r="B29" s="24"/>
      <c r="C29" s="24"/>
      <c r="D29" s="24"/>
      <c r="H29" s="30"/>
      <c r="I29" s="30"/>
      <c r="IT29" s="25"/>
      <c r="IU29" s="25"/>
      <c r="IV29" s="25"/>
    </row>
    <row r="30" spans="2:256" ht="11.4" customHeight="1" x14ac:dyDescent="0.3">
      <c r="B30" s="24"/>
      <c r="C30" s="24"/>
      <c r="D30" s="24"/>
      <c r="J30" s="30"/>
      <c r="IT30" s="25"/>
      <c r="IU30" s="25"/>
      <c r="IV30" s="25"/>
    </row>
    <row r="31" spans="2:256" ht="13.8" customHeight="1" x14ac:dyDescent="0.3">
      <c r="B31" s="24"/>
      <c r="C31" s="24"/>
      <c r="D31" s="24"/>
      <c r="IT31" s="25"/>
      <c r="IU31" s="25"/>
      <c r="IV31" s="25"/>
    </row>
    <row r="32" spans="2:256" ht="13.2" customHeight="1" x14ac:dyDescent="0.3">
      <c r="B32" s="30"/>
      <c r="C32" s="34"/>
      <c r="IT32" s="25"/>
      <c r="IU32" s="25"/>
      <c r="IV32" s="25"/>
    </row>
    <row r="33" spans="2:256" ht="11.85" customHeight="1" x14ac:dyDescent="0.3">
      <c r="C33" s="33"/>
      <c r="IT33" s="25"/>
      <c r="IU33" s="25"/>
      <c r="IV33" s="25"/>
    </row>
    <row r="34" spans="2:256" ht="11.85" customHeight="1" x14ac:dyDescent="0.3">
      <c r="IT34" s="25"/>
      <c r="IU34" s="25"/>
      <c r="IV34" s="25"/>
    </row>
    <row r="35" spans="2:256" ht="11.85" customHeight="1" x14ac:dyDescent="0.3">
      <c r="IT35" s="25"/>
      <c r="IU35" s="25"/>
      <c r="IV35" s="25"/>
    </row>
    <row r="36" spans="2:256" ht="11.85" customHeight="1" x14ac:dyDescent="0.3">
      <c r="B36" s="35"/>
      <c r="IT36" s="25"/>
      <c r="IU36" s="25"/>
      <c r="IV36" s="25"/>
    </row>
    <row r="37" spans="2:256" ht="11.85" customHeight="1" x14ac:dyDescent="0.3">
      <c r="B37" s="35"/>
      <c r="IU37" s="25"/>
      <c r="IV37" s="25"/>
    </row>
    <row r="38" spans="2:256" ht="11.85" customHeight="1" x14ac:dyDescent="0.3">
      <c r="B38" s="35"/>
      <c r="IU38" s="25"/>
      <c r="IV38" s="25"/>
    </row>
    <row r="39" spans="2:256" ht="11.85" customHeight="1" x14ac:dyDescent="0.3">
      <c r="B39" s="35"/>
      <c r="IU39" s="25"/>
      <c r="IV39" s="25"/>
    </row>
    <row r="40" spans="2:256" ht="11.85" customHeight="1" x14ac:dyDescent="0.3">
      <c r="B40" s="35"/>
      <c r="IU40" s="25"/>
      <c r="IV40" s="25"/>
    </row>
    <row r="41" spans="2:256" ht="11.85" customHeight="1" x14ac:dyDescent="0.3">
      <c r="B41" s="35"/>
      <c r="IU41" s="25"/>
      <c r="IV41" s="25"/>
    </row>
    <row r="42" spans="2:256" ht="11.85" customHeight="1" x14ac:dyDescent="0.3">
      <c r="B42" s="36"/>
      <c r="C42" s="36"/>
      <c r="IU42" s="25"/>
      <c r="IV42" s="25"/>
    </row>
    <row r="43" spans="2:256" ht="11.85" customHeight="1" x14ac:dyDescent="0.3">
      <c r="B43" s="36"/>
      <c r="C43" s="36"/>
      <c r="D43" s="35"/>
    </row>
    <row r="44" spans="2:256" ht="11.85" customHeight="1" x14ac:dyDescent="0.3">
      <c r="B44" s="36"/>
      <c r="C44" s="36"/>
      <c r="D44" s="35"/>
    </row>
    <row r="45" spans="2:256" ht="11.85" customHeight="1" x14ac:dyDescent="0.3">
      <c r="B45" s="36"/>
      <c r="C45" s="36"/>
      <c r="D45" s="35"/>
    </row>
    <row r="46" spans="2:256" ht="11.85" customHeight="1" x14ac:dyDescent="0.3">
      <c r="B46" s="36"/>
      <c r="C46" s="36"/>
      <c r="D46" s="35"/>
    </row>
    <row r="47" spans="2:256" ht="11.85" customHeight="1" x14ac:dyDescent="0.3">
      <c r="B47" s="36"/>
      <c r="C47" s="36"/>
      <c r="D47" s="35"/>
    </row>
    <row r="48" spans="2:256" ht="11.85" customHeight="1" x14ac:dyDescent="0.3">
      <c r="B48" s="36"/>
      <c r="C48" s="36"/>
      <c r="D48" s="35"/>
    </row>
    <row r="49" spans="2:4" ht="11.85" customHeight="1" x14ac:dyDescent="0.3">
      <c r="B49" s="36"/>
      <c r="C49" s="36"/>
      <c r="D49" s="35"/>
    </row>
    <row r="50" spans="2:4" ht="11.85" customHeight="1" x14ac:dyDescent="0.3">
      <c r="B50" s="36"/>
      <c r="C50" s="36"/>
      <c r="D50" s="35"/>
    </row>
    <row r="51" spans="2:4" ht="11.85" customHeight="1" x14ac:dyDescent="0.3">
      <c r="B51" s="36"/>
      <c r="C51" s="36"/>
      <c r="D51" s="35"/>
    </row>
    <row r="52" spans="2:4" ht="11.85" customHeight="1" x14ac:dyDescent="0.3">
      <c r="B52" s="36"/>
      <c r="C52" s="36"/>
      <c r="D52" s="35"/>
    </row>
    <row r="53" spans="2:4" ht="11.85" customHeight="1" x14ac:dyDescent="0.3">
      <c r="B53" s="36"/>
      <c r="C53" s="36"/>
      <c r="D53" s="35"/>
    </row>
    <row r="54" spans="2:4" ht="11.85" customHeight="1" x14ac:dyDescent="0.3">
      <c r="B54" s="36"/>
      <c r="C54" s="36"/>
      <c r="D54" s="35"/>
    </row>
    <row r="55" spans="2:4" ht="11.85" customHeight="1" x14ac:dyDescent="0.3">
      <c r="B55" s="36"/>
      <c r="C55" s="36"/>
      <c r="D55" s="35"/>
    </row>
    <row r="56" spans="2:4" ht="11.85" customHeight="1" x14ac:dyDescent="0.3">
      <c r="B56" s="36"/>
      <c r="C56" s="36"/>
      <c r="D56" s="35"/>
    </row>
    <row r="57" spans="2:4" ht="11.85" customHeight="1" x14ac:dyDescent="0.3">
      <c r="B57" s="36"/>
      <c r="C57" s="36"/>
      <c r="D57" s="35"/>
    </row>
    <row r="58" spans="2:4" ht="11.85" customHeight="1" x14ac:dyDescent="0.3">
      <c r="B58" s="36"/>
      <c r="C58" s="36"/>
      <c r="D58" s="35"/>
    </row>
    <row r="59" spans="2:4" ht="11.85" customHeight="1" x14ac:dyDescent="0.3">
      <c r="B59" s="36"/>
      <c r="C59" s="36"/>
      <c r="D59" s="35"/>
    </row>
    <row r="60" spans="2:4" ht="11.85" customHeight="1" x14ac:dyDescent="0.3">
      <c r="B60" s="36"/>
      <c r="C60" s="36"/>
      <c r="D60" s="35"/>
    </row>
    <row r="61" spans="2:4" ht="11.85" customHeight="1" x14ac:dyDescent="0.3">
      <c r="B61" s="36"/>
      <c r="C61" s="36"/>
      <c r="D61" s="35"/>
    </row>
    <row r="62" spans="2:4" ht="11.85" customHeight="1" x14ac:dyDescent="0.3">
      <c r="B62" s="36"/>
      <c r="C62" s="36"/>
      <c r="D62" s="35"/>
    </row>
    <row r="63" spans="2:4" ht="11.85" customHeight="1" x14ac:dyDescent="0.3">
      <c r="B63" s="36"/>
      <c r="C63" s="36"/>
      <c r="D63" s="35"/>
    </row>
    <row r="64" spans="2:4" ht="11.85" customHeight="1" x14ac:dyDescent="0.3">
      <c r="B64" s="36"/>
      <c r="C64" s="36"/>
      <c r="D64" s="35"/>
    </row>
    <row r="65" spans="2:4" ht="11.85" customHeight="1" x14ac:dyDescent="0.3">
      <c r="B65" s="36"/>
      <c r="C65" s="36"/>
      <c r="D65" s="35"/>
    </row>
    <row r="66" spans="2:4" ht="11.85" customHeight="1" x14ac:dyDescent="0.3">
      <c r="B66" s="36"/>
      <c r="C66" s="36"/>
      <c r="D66" s="35"/>
    </row>
    <row r="67" spans="2:4" ht="11.85" customHeight="1" x14ac:dyDescent="0.3">
      <c r="B67" s="36"/>
      <c r="C67" s="36"/>
      <c r="D67" s="35"/>
    </row>
    <row r="68" spans="2:4" ht="11.85" customHeight="1" x14ac:dyDescent="0.3">
      <c r="B68" s="36"/>
      <c r="C68" s="36"/>
      <c r="D68" s="35"/>
    </row>
    <row r="69" spans="2:4" ht="11.85" customHeight="1" x14ac:dyDescent="0.3">
      <c r="B69" s="36"/>
      <c r="C69" s="36"/>
      <c r="D69" s="35"/>
    </row>
    <row r="70" spans="2:4" ht="11.85" customHeight="1" x14ac:dyDescent="0.3">
      <c r="B70" s="36"/>
      <c r="C70" s="36"/>
      <c r="D70" s="35"/>
    </row>
    <row r="71" spans="2:4" ht="11.85" customHeight="1" x14ac:dyDescent="0.3">
      <c r="B71" s="36"/>
      <c r="C71" s="36"/>
      <c r="D71" s="35"/>
    </row>
    <row r="72" spans="2:4" ht="11.85" customHeight="1" x14ac:dyDescent="0.3">
      <c r="B72" s="36"/>
      <c r="C72" s="36"/>
      <c r="D72" s="35"/>
    </row>
    <row r="73" spans="2:4" ht="11.85" customHeight="1" x14ac:dyDescent="0.3">
      <c r="B73" s="36"/>
      <c r="C73" s="36"/>
      <c r="D73" s="35"/>
    </row>
    <row r="74" spans="2:4" ht="11.85" customHeight="1" x14ac:dyDescent="0.3">
      <c r="B74" s="36"/>
      <c r="C74" s="36"/>
      <c r="D74" s="35"/>
    </row>
    <row r="75" spans="2:4" ht="11.85" customHeight="1" x14ac:dyDescent="0.3">
      <c r="B75" s="36"/>
      <c r="C75" s="36"/>
      <c r="D75" s="35"/>
    </row>
    <row r="76" spans="2:4" ht="11.85" customHeight="1" x14ac:dyDescent="0.3">
      <c r="B76" s="36"/>
      <c r="C76" s="36"/>
      <c r="D76" s="35"/>
    </row>
    <row r="77" spans="2:4" ht="11.85" customHeight="1" x14ac:dyDescent="0.3">
      <c r="B77" s="36"/>
      <c r="C77" s="36"/>
      <c r="D77" s="35"/>
    </row>
    <row r="78" spans="2:4" ht="11.85" customHeight="1" x14ac:dyDescent="0.3">
      <c r="B78" s="36"/>
      <c r="C78" s="36"/>
      <c r="D78" s="35"/>
    </row>
    <row r="79" spans="2:4" ht="11.85" customHeight="1" x14ac:dyDescent="0.3">
      <c r="B79" s="36"/>
      <c r="C79" s="36"/>
      <c r="D79" s="35"/>
    </row>
    <row r="80" spans="2:4" ht="11.85" customHeight="1" x14ac:dyDescent="0.3">
      <c r="B80" s="36"/>
      <c r="C80" s="36"/>
      <c r="D80" s="35"/>
    </row>
    <row r="81" spans="2:4" ht="11.85" customHeight="1" x14ac:dyDescent="0.3">
      <c r="B81" s="36"/>
      <c r="C81" s="36"/>
      <c r="D81" s="35"/>
    </row>
    <row r="82" spans="2:4" ht="11.85" customHeight="1" x14ac:dyDescent="0.3">
      <c r="B82" s="36"/>
      <c r="C82" s="36"/>
      <c r="D82" s="35"/>
    </row>
    <row r="83" spans="2:4" ht="11.85" customHeight="1" x14ac:dyDescent="0.3">
      <c r="B83" s="36"/>
      <c r="C83" s="36"/>
      <c r="D83" s="35"/>
    </row>
    <row r="84" spans="2:4" ht="11.85" customHeight="1" x14ac:dyDescent="0.3">
      <c r="B84" s="36"/>
      <c r="C84" s="36"/>
      <c r="D84" s="35"/>
    </row>
    <row r="85" spans="2:4" ht="11.85" customHeight="1" x14ac:dyDescent="0.3">
      <c r="B85" s="36"/>
      <c r="C85" s="36"/>
      <c r="D85" s="35"/>
    </row>
    <row r="86" spans="2:4" ht="11.85" customHeight="1" x14ac:dyDescent="0.3">
      <c r="B86" s="36"/>
      <c r="C86" s="36"/>
      <c r="D86" s="35"/>
    </row>
    <row r="87" spans="2:4" ht="11.85" customHeight="1" x14ac:dyDescent="0.3">
      <c r="B87" s="36"/>
      <c r="C87" s="36"/>
      <c r="D87" s="35"/>
    </row>
    <row r="88" spans="2:4" ht="11.85" customHeight="1" x14ac:dyDescent="0.3">
      <c r="B88" s="36"/>
      <c r="C88" s="36"/>
      <c r="D88" s="35"/>
    </row>
    <row r="89" spans="2:4" ht="11.85" customHeight="1" x14ac:dyDescent="0.3">
      <c r="B89" s="36"/>
      <c r="C89" s="36"/>
      <c r="D89" s="35"/>
    </row>
    <row r="90" spans="2:4" ht="11.85" customHeight="1" x14ac:dyDescent="0.3">
      <c r="B90" s="36"/>
      <c r="C90" s="36"/>
      <c r="D90" s="35"/>
    </row>
    <row r="91" spans="2:4" ht="11.85" customHeight="1" x14ac:dyDescent="0.3">
      <c r="B91" s="36"/>
      <c r="C91" s="36"/>
      <c r="D91" s="35"/>
    </row>
    <row r="92" spans="2:4" ht="11.85" customHeight="1" x14ac:dyDescent="0.3">
      <c r="B92" s="36"/>
      <c r="C92" s="36"/>
      <c r="D92" s="35"/>
    </row>
    <row r="93" spans="2:4" ht="11.85" customHeight="1" x14ac:dyDescent="0.3">
      <c r="B93" s="36"/>
      <c r="C93" s="36"/>
      <c r="D93" s="35"/>
    </row>
    <row r="94" spans="2:4" ht="11.85" customHeight="1" x14ac:dyDescent="0.3">
      <c r="B94" s="36"/>
      <c r="C94" s="36"/>
      <c r="D94" s="35"/>
    </row>
    <row r="95" spans="2:4" ht="11.85" customHeight="1" x14ac:dyDescent="0.3">
      <c r="B95" s="36"/>
      <c r="C95" s="36"/>
      <c r="D95" s="35"/>
    </row>
    <row r="96" spans="2:4" ht="11.85" customHeight="1" x14ac:dyDescent="0.3">
      <c r="B96" s="36"/>
      <c r="C96" s="36"/>
      <c r="D96" s="35"/>
    </row>
    <row r="97" spans="2:4" ht="11.85" customHeight="1" x14ac:dyDescent="0.3">
      <c r="B97" s="36"/>
      <c r="C97" s="36"/>
      <c r="D97" s="35"/>
    </row>
    <row r="98" spans="2:4" ht="11.85" customHeight="1" x14ac:dyDescent="0.3">
      <c r="B98" s="36"/>
      <c r="C98" s="36"/>
      <c r="D98" s="35"/>
    </row>
    <row r="99" spans="2:4" ht="11.85" customHeight="1" x14ac:dyDescent="0.3">
      <c r="B99" s="36"/>
      <c r="C99" s="36"/>
      <c r="D99" s="35"/>
    </row>
    <row r="100" spans="2:4" ht="11.85" customHeight="1" x14ac:dyDescent="0.3">
      <c r="B100" s="36"/>
      <c r="C100" s="36"/>
      <c r="D100" s="35"/>
    </row>
    <row r="101" spans="2:4" ht="11.85" customHeight="1" x14ac:dyDescent="0.3">
      <c r="B101" s="36"/>
      <c r="C101" s="36"/>
      <c r="D101" s="35"/>
    </row>
    <row r="102" spans="2:4" ht="11.85" customHeight="1" x14ac:dyDescent="0.3">
      <c r="B102" s="36"/>
      <c r="C102" s="36"/>
      <c r="D102" s="35"/>
    </row>
    <row r="103" spans="2:4" ht="11.85" customHeight="1" x14ac:dyDescent="0.3">
      <c r="B103" s="36"/>
      <c r="C103" s="36"/>
      <c r="D103" s="35"/>
    </row>
    <row r="104" spans="2:4" ht="11.85" customHeight="1" x14ac:dyDescent="0.3">
      <c r="B104" s="36"/>
      <c r="C104" s="36"/>
      <c r="D104" s="35"/>
    </row>
    <row r="105" spans="2:4" ht="11.85" customHeight="1" x14ac:dyDescent="0.3">
      <c r="B105" s="36"/>
      <c r="C105" s="36"/>
      <c r="D105" s="35"/>
    </row>
    <row r="106" spans="2:4" ht="11.85" customHeight="1" x14ac:dyDescent="0.3">
      <c r="B106" s="36"/>
      <c r="C106" s="36"/>
      <c r="D106" s="35"/>
    </row>
    <row r="107" spans="2:4" ht="11.85" customHeight="1" x14ac:dyDescent="0.3">
      <c r="B107" s="36"/>
      <c r="C107" s="36"/>
      <c r="D107" s="35"/>
    </row>
    <row r="108" spans="2:4" ht="11.85" customHeight="1" x14ac:dyDescent="0.3">
      <c r="B108" s="36"/>
      <c r="C108" s="36"/>
      <c r="D108" s="35"/>
    </row>
    <row r="109" spans="2:4" ht="11.85" customHeight="1" x14ac:dyDescent="0.3">
      <c r="B109" s="36"/>
      <c r="C109" s="36"/>
      <c r="D109" s="35"/>
    </row>
    <row r="110" spans="2:4" ht="11.85" customHeight="1" x14ac:dyDescent="0.3">
      <c r="B110" s="36"/>
      <c r="C110" s="36"/>
      <c r="D110" s="35"/>
    </row>
    <row r="111" spans="2:4" ht="11.85" customHeight="1" x14ac:dyDescent="0.3">
      <c r="B111" s="36"/>
      <c r="C111" s="36"/>
      <c r="D111" s="35"/>
    </row>
    <row r="112" spans="2:4" ht="11.85" customHeight="1" x14ac:dyDescent="0.3">
      <c r="B112" s="36"/>
      <c r="C112" s="36"/>
      <c r="D112" s="35"/>
    </row>
    <row r="113" spans="2:4" ht="11.85" customHeight="1" x14ac:dyDescent="0.3">
      <c r="B113" s="36"/>
      <c r="C113" s="36"/>
      <c r="D113" s="35"/>
    </row>
    <row r="114" spans="2:4" ht="11.85" customHeight="1" x14ac:dyDescent="0.3">
      <c r="B114" s="36"/>
      <c r="C114" s="36"/>
      <c r="D114" s="35"/>
    </row>
    <row r="115" spans="2:4" ht="11.85" customHeight="1" x14ac:dyDescent="0.3">
      <c r="B115" s="36"/>
      <c r="C115" s="36"/>
      <c r="D115" s="35"/>
    </row>
    <row r="116" spans="2:4" ht="11.85" customHeight="1" x14ac:dyDescent="0.3">
      <c r="B116" s="36"/>
      <c r="C116" s="36"/>
      <c r="D116" s="35"/>
    </row>
    <row r="117" spans="2:4" ht="11.85" customHeight="1" x14ac:dyDescent="0.3">
      <c r="B117" s="36"/>
      <c r="C117" s="36"/>
      <c r="D117" s="35"/>
    </row>
    <row r="118" spans="2:4" ht="11.85" customHeight="1" x14ac:dyDescent="0.3">
      <c r="B118" s="36"/>
      <c r="C118" s="36"/>
      <c r="D118" s="35"/>
    </row>
    <row r="119" spans="2:4" ht="11.85" customHeight="1" x14ac:dyDescent="0.3">
      <c r="B119" s="36"/>
      <c r="C119" s="36"/>
      <c r="D119" s="35"/>
    </row>
    <row r="120" spans="2:4" ht="11.85" customHeight="1" x14ac:dyDescent="0.3">
      <c r="B120" s="36"/>
      <c r="C120" s="36"/>
      <c r="D120" s="35"/>
    </row>
    <row r="121" spans="2:4" ht="11.85" customHeight="1" x14ac:dyDescent="0.3">
      <c r="B121" s="36"/>
      <c r="C121" s="36"/>
      <c r="D121" s="35"/>
    </row>
    <row r="122" spans="2:4" ht="11.85" customHeight="1" x14ac:dyDescent="0.3">
      <c r="B122" s="36"/>
      <c r="C122" s="36"/>
      <c r="D122" s="35"/>
    </row>
    <row r="123" spans="2:4" ht="11.85" customHeight="1" x14ac:dyDescent="0.3">
      <c r="B123" s="36"/>
      <c r="C123" s="36"/>
      <c r="D123" s="35"/>
    </row>
    <row r="124" spans="2:4" ht="11.85" customHeight="1" x14ac:dyDescent="0.3">
      <c r="B124" s="36"/>
      <c r="C124" s="36"/>
      <c r="D124" s="35"/>
    </row>
    <row r="125" spans="2:4" ht="11.85" customHeight="1" x14ac:dyDescent="0.3">
      <c r="B125" s="36"/>
      <c r="C125" s="36"/>
      <c r="D125" s="35"/>
    </row>
    <row r="126" spans="2:4" ht="11.85" customHeight="1" x14ac:dyDescent="0.3">
      <c r="B126" s="36"/>
      <c r="C126" s="36"/>
      <c r="D126" s="35"/>
    </row>
    <row r="127" spans="2:4" ht="11.85" customHeight="1" x14ac:dyDescent="0.3">
      <c r="B127" s="36"/>
      <c r="C127" s="36"/>
      <c r="D127" s="35"/>
    </row>
    <row r="128" spans="2:4" ht="11.85" customHeight="1" x14ac:dyDescent="0.3">
      <c r="B128" s="36"/>
      <c r="C128" s="36"/>
      <c r="D128" s="35"/>
    </row>
    <row r="129" spans="2:4" ht="11.85" customHeight="1" x14ac:dyDescent="0.3">
      <c r="B129" s="36"/>
      <c r="C129" s="36"/>
      <c r="D129" s="35"/>
    </row>
    <row r="130" spans="2:4" ht="11.85" customHeight="1" x14ac:dyDescent="0.3">
      <c r="B130" s="36"/>
      <c r="C130" s="36"/>
      <c r="D130" s="35"/>
    </row>
    <row r="131" spans="2:4" ht="11.85" customHeight="1" x14ac:dyDescent="0.3">
      <c r="B131" s="36"/>
      <c r="C131" s="36"/>
      <c r="D131" s="35"/>
    </row>
    <row r="132" spans="2:4" ht="11.85" customHeight="1" x14ac:dyDescent="0.3">
      <c r="B132" s="36"/>
      <c r="C132" s="36"/>
      <c r="D132" s="35"/>
    </row>
    <row r="133" spans="2:4" ht="11.85" customHeight="1" x14ac:dyDescent="0.3">
      <c r="B133" s="36"/>
      <c r="C133" s="36"/>
      <c r="D133" s="35"/>
    </row>
    <row r="134" spans="2:4" ht="11.85" customHeight="1" x14ac:dyDescent="0.3">
      <c r="B134" s="36"/>
      <c r="C134" s="36"/>
      <c r="D134" s="35"/>
    </row>
    <row r="135" spans="2:4" ht="11.85" customHeight="1" x14ac:dyDescent="0.3">
      <c r="B135" s="36"/>
      <c r="C135" s="36"/>
      <c r="D135" s="35"/>
    </row>
    <row r="136" spans="2:4" ht="11.85" customHeight="1" x14ac:dyDescent="0.3">
      <c r="B136" s="36"/>
      <c r="C136" s="36"/>
      <c r="D136" s="35"/>
    </row>
    <row r="137" spans="2:4" ht="11.85" customHeight="1" x14ac:dyDescent="0.3">
      <c r="B137" s="36"/>
      <c r="C137" s="36"/>
      <c r="D137" s="35"/>
    </row>
    <row r="138" spans="2:4" ht="11.85" customHeight="1" x14ac:dyDescent="0.3">
      <c r="B138" s="36"/>
      <c r="C138" s="36"/>
      <c r="D138" s="35"/>
    </row>
    <row r="139" spans="2:4" ht="11.85" customHeight="1" x14ac:dyDescent="0.3">
      <c r="B139" s="36"/>
      <c r="C139" s="36"/>
      <c r="D139" s="35"/>
    </row>
    <row r="140" spans="2:4" ht="11.85" customHeight="1" x14ac:dyDescent="0.3">
      <c r="B140" s="36"/>
      <c r="C140" s="36"/>
      <c r="D140" s="35"/>
    </row>
    <row r="141" spans="2:4" ht="11.85" customHeight="1" x14ac:dyDescent="0.3">
      <c r="B141" s="36"/>
      <c r="C141" s="36"/>
      <c r="D141" s="35"/>
    </row>
    <row r="142" spans="2:4" ht="11.85" customHeight="1" x14ac:dyDescent="0.3">
      <c r="B142" s="36"/>
      <c r="C142" s="36"/>
      <c r="D142" s="35"/>
    </row>
    <row r="143" spans="2:4" ht="11.85" customHeight="1" x14ac:dyDescent="0.3">
      <c r="B143" s="36"/>
      <c r="C143" s="36"/>
      <c r="D143" s="35"/>
    </row>
    <row r="144" spans="2:4" ht="11.85" customHeight="1" x14ac:dyDescent="0.3">
      <c r="B144" s="36"/>
      <c r="C144" s="36"/>
      <c r="D144" s="35"/>
    </row>
    <row r="145" spans="2:4" ht="11.85" customHeight="1" x14ac:dyDescent="0.3">
      <c r="B145" s="36"/>
      <c r="C145" s="36"/>
      <c r="D145" s="35"/>
    </row>
    <row r="146" spans="2:4" ht="11.85" customHeight="1" x14ac:dyDescent="0.3">
      <c r="B146" s="36"/>
      <c r="C146" s="36"/>
      <c r="D146" s="35"/>
    </row>
    <row r="147" spans="2:4" ht="11.85" customHeight="1" x14ac:dyDescent="0.3">
      <c r="B147" s="36"/>
      <c r="C147" s="36"/>
      <c r="D147" s="35"/>
    </row>
    <row r="148" spans="2:4" ht="11.85" customHeight="1" x14ac:dyDescent="0.3">
      <c r="B148" s="36"/>
      <c r="C148" s="36"/>
      <c r="D148" s="35"/>
    </row>
    <row r="149" spans="2:4" ht="11.85" customHeight="1" x14ac:dyDescent="0.3">
      <c r="B149" s="36"/>
      <c r="C149" s="36"/>
      <c r="D149" s="35"/>
    </row>
    <row r="150" spans="2:4" ht="11.85" customHeight="1" x14ac:dyDescent="0.3">
      <c r="B150" s="36"/>
      <c r="C150" s="36"/>
      <c r="D150" s="35"/>
    </row>
    <row r="151" spans="2:4" ht="11.85" customHeight="1" x14ac:dyDescent="0.3">
      <c r="B151" s="36"/>
      <c r="C151" s="36"/>
      <c r="D151" s="35"/>
    </row>
    <row r="152" spans="2:4" ht="11.85" customHeight="1" x14ac:dyDescent="0.3">
      <c r="B152" s="36"/>
      <c r="C152" s="36"/>
      <c r="D152" s="35"/>
    </row>
    <row r="153" spans="2:4" ht="11.85" customHeight="1" x14ac:dyDescent="0.3">
      <c r="B153" s="36"/>
      <c r="C153" s="36"/>
      <c r="D153" s="35"/>
    </row>
    <row r="154" spans="2:4" ht="11.85" customHeight="1" x14ac:dyDescent="0.3">
      <c r="B154" s="36"/>
      <c r="C154" s="36"/>
      <c r="D154" s="35"/>
    </row>
    <row r="155" spans="2:4" ht="11.85" customHeight="1" x14ac:dyDescent="0.3">
      <c r="B155" s="36"/>
      <c r="C155" s="36"/>
      <c r="D155" s="35"/>
    </row>
    <row r="156" spans="2:4" ht="11.85" customHeight="1" x14ac:dyDescent="0.3">
      <c r="B156" s="36"/>
      <c r="C156" s="36"/>
      <c r="D156" s="35"/>
    </row>
    <row r="157" spans="2:4" ht="11.85" customHeight="1" x14ac:dyDescent="0.3">
      <c r="B157" s="36"/>
      <c r="C157" s="36"/>
      <c r="D157" s="35"/>
    </row>
    <row r="158" spans="2:4" ht="11.85" customHeight="1" x14ac:dyDescent="0.3">
      <c r="B158" s="36"/>
      <c r="C158" s="36"/>
      <c r="D158" s="35"/>
    </row>
    <row r="159" spans="2:4" ht="11.85" customHeight="1" x14ac:dyDescent="0.3">
      <c r="B159" s="36"/>
      <c r="C159" s="36"/>
      <c r="D159" s="35"/>
    </row>
    <row r="160" spans="2:4" ht="11.85" customHeight="1" x14ac:dyDescent="0.3">
      <c r="B160" s="36"/>
      <c r="C160" s="36"/>
      <c r="D160" s="35"/>
    </row>
    <row r="161" spans="2:4" ht="11.85" customHeight="1" x14ac:dyDescent="0.3">
      <c r="B161" s="36"/>
      <c r="C161" s="36"/>
      <c r="D161" s="35"/>
    </row>
    <row r="162" spans="2:4" ht="11.85" customHeight="1" x14ac:dyDescent="0.3">
      <c r="B162" s="36"/>
      <c r="C162" s="36"/>
      <c r="D162" s="35"/>
    </row>
    <row r="163" spans="2:4" ht="11.85" customHeight="1" x14ac:dyDescent="0.3">
      <c r="B163" s="36"/>
      <c r="C163" s="36"/>
      <c r="D163" s="35"/>
    </row>
    <row r="164" spans="2:4" ht="11.85" customHeight="1" x14ac:dyDescent="0.3">
      <c r="B164" s="36"/>
      <c r="C164" s="36"/>
      <c r="D164" s="35"/>
    </row>
    <row r="165" spans="2:4" ht="11.85" customHeight="1" x14ac:dyDescent="0.3">
      <c r="B165" s="36"/>
      <c r="C165" s="36"/>
      <c r="D165" s="35"/>
    </row>
    <row r="166" spans="2:4" ht="11.85" customHeight="1" x14ac:dyDescent="0.3">
      <c r="B166" s="36"/>
      <c r="C166" s="36"/>
      <c r="D166" s="35"/>
    </row>
    <row r="167" spans="2:4" ht="11.85" customHeight="1" x14ac:dyDescent="0.3">
      <c r="B167" s="36"/>
      <c r="C167" s="36"/>
      <c r="D167" s="35"/>
    </row>
    <row r="168" spans="2:4" ht="11.85" customHeight="1" x14ac:dyDescent="0.3">
      <c r="B168" s="36"/>
      <c r="C168" s="36"/>
      <c r="D168" s="35"/>
    </row>
    <row r="169" spans="2:4" ht="11.85" customHeight="1" x14ac:dyDescent="0.3">
      <c r="B169" s="36"/>
      <c r="C169" s="36"/>
      <c r="D169" s="35"/>
    </row>
    <row r="170" spans="2:4" ht="11.85" customHeight="1" x14ac:dyDescent="0.3">
      <c r="B170" s="36"/>
      <c r="C170" s="36"/>
      <c r="D170" s="35"/>
    </row>
    <row r="171" spans="2:4" ht="11.85" customHeight="1" x14ac:dyDescent="0.3">
      <c r="B171" s="36"/>
      <c r="C171" s="36"/>
      <c r="D171" s="35"/>
    </row>
    <row r="172" spans="2:4" ht="11.85" customHeight="1" x14ac:dyDescent="0.3">
      <c r="B172" s="36"/>
      <c r="C172" s="36"/>
      <c r="D172" s="35"/>
    </row>
    <row r="173" spans="2:4" ht="11.85" customHeight="1" x14ac:dyDescent="0.3">
      <c r="B173" s="36"/>
      <c r="C173" s="36"/>
      <c r="D173" s="35"/>
    </row>
    <row r="174" spans="2:4" ht="11.85" customHeight="1" x14ac:dyDescent="0.3">
      <c r="B174" s="36"/>
      <c r="C174" s="36"/>
      <c r="D174" s="35"/>
    </row>
    <row r="175" spans="2:4" ht="11.85" customHeight="1" x14ac:dyDescent="0.3">
      <c r="B175" s="36"/>
      <c r="C175" s="36"/>
      <c r="D175" s="35"/>
    </row>
    <row r="176" spans="2:4" ht="11.85" customHeight="1" x14ac:dyDescent="0.3">
      <c r="B176" s="36"/>
      <c r="C176" s="36"/>
      <c r="D176" s="35"/>
    </row>
    <row r="177" spans="2:4" ht="11.85" customHeight="1" x14ac:dyDescent="0.3">
      <c r="B177" s="36"/>
      <c r="C177" s="36"/>
      <c r="D177" s="35"/>
    </row>
    <row r="178" spans="2:4" ht="11.85" customHeight="1" x14ac:dyDescent="0.3">
      <c r="B178" s="36"/>
      <c r="C178" s="36"/>
      <c r="D178" s="35"/>
    </row>
    <row r="179" spans="2:4" ht="11.85" customHeight="1" x14ac:dyDescent="0.3">
      <c r="B179" s="36"/>
      <c r="C179" s="36"/>
      <c r="D179" s="35"/>
    </row>
    <row r="180" spans="2:4" ht="11.85" customHeight="1" x14ac:dyDescent="0.3">
      <c r="B180" s="36"/>
      <c r="C180" s="36"/>
      <c r="D180" s="35"/>
    </row>
    <row r="181" spans="2:4" ht="11.85" customHeight="1" x14ac:dyDescent="0.3">
      <c r="B181" s="36"/>
      <c r="C181" s="36"/>
      <c r="D181" s="35"/>
    </row>
    <row r="182" spans="2:4" ht="11.85" customHeight="1" x14ac:dyDescent="0.3">
      <c r="B182" s="36"/>
      <c r="C182" s="36"/>
      <c r="D182" s="35"/>
    </row>
    <row r="183" spans="2:4" ht="11.85" customHeight="1" x14ac:dyDescent="0.3">
      <c r="B183" s="36"/>
      <c r="C183" s="36"/>
      <c r="D183" s="35"/>
    </row>
    <row r="184" spans="2:4" ht="11.85" customHeight="1" x14ac:dyDescent="0.3">
      <c r="B184" s="36"/>
      <c r="C184" s="36"/>
      <c r="D184" s="35"/>
    </row>
    <row r="185" spans="2:4" ht="11.85" customHeight="1" x14ac:dyDescent="0.3">
      <c r="B185" s="36"/>
      <c r="C185" s="36"/>
      <c r="D185" s="35"/>
    </row>
    <row r="186" spans="2:4" ht="11.85" customHeight="1" x14ac:dyDescent="0.3">
      <c r="B186" s="36"/>
      <c r="C186" s="36"/>
      <c r="D186" s="35"/>
    </row>
    <row r="187" spans="2:4" ht="11.85" customHeight="1" x14ac:dyDescent="0.3">
      <c r="B187" s="36"/>
      <c r="C187" s="36"/>
      <c r="D187" s="35"/>
    </row>
    <row r="188" spans="2:4" ht="11.85" customHeight="1" x14ac:dyDescent="0.3">
      <c r="B188" s="36"/>
      <c r="C188" s="36"/>
      <c r="D188" s="35"/>
    </row>
    <row r="189" spans="2:4" ht="11.85" customHeight="1" x14ac:dyDescent="0.3">
      <c r="B189" s="36"/>
      <c r="C189" s="36"/>
      <c r="D189" s="35"/>
    </row>
    <row r="190" spans="2:4" ht="11.85" customHeight="1" x14ac:dyDescent="0.3">
      <c r="B190" s="36"/>
      <c r="C190" s="36"/>
      <c r="D190" s="35"/>
    </row>
    <row r="191" spans="2:4" ht="11.85" customHeight="1" x14ac:dyDescent="0.3">
      <c r="B191" s="36"/>
      <c r="C191" s="36"/>
      <c r="D191" s="35"/>
    </row>
    <row r="192" spans="2:4" ht="11.85" customHeight="1" x14ac:dyDescent="0.3">
      <c r="B192" s="36"/>
      <c r="C192" s="36"/>
      <c r="D192" s="35"/>
    </row>
    <row r="193" spans="2:4" ht="11.85" customHeight="1" x14ac:dyDescent="0.3">
      <c r="B193" s="36"/>
      <c r="C193" s="36"/>
      <c r="D193" s="35"/>
    </row>
    <row r="194" spans="2:4" ht="11.85" customHeight="1" x14ac:dyDescent="0.3">
      <c r="B194" s="36"/>
      <c r="C194" s="36"/>
      <c r="D194" s="35"/>
    </row>
    <row r="195" spans="2:4" ht="11.85" customHeight="1" x14ac:dyDescent="0.3">
      <c r="B195" s="36"/>
      <c r="C195" s="36"/>
      <c r="D195" s="35"/>
    </row>
    <row r="196" spans="2:4" ht="11.85" customHeight="1" x14ac:dyDescent="0.3">
      <c r="B196" s="36"/>
      <c r="C196" s="36"/>
      <c r="D196" s="35"/>
    </row>
    <row r="197" spans="2:4" ht="11.85" customHeight="1" x14ac:dyDescent="0.3">
      <c r="B197" s="36"/>
      <c r="C197" s="36"/>
      <c r="D197" s="35"/>
    </row>
    <row r="198" spans="2:4" ht="11.85" customHeight="1" x14ac:dyDescent="0.3">
      <c r="B198" s="36"/>
      <c r="C198" s="36"/>
      <c r="D198" s="35"/>
    </row>
    <row r="199" spans="2:4" ht="11.85" customHeight="1" x14ac:dyDescent="0.3">
      <c r="B199" s="36"/>
      <c r="C199" s="36"/>
      <c r="D199" s="35"/>
    </row>
    <row r="200" spans="2:4" ht="11.85" customHeight="1" x14ac:dyDescent="0.3">
      <c r="B200" s="36"/>
      <c r="C200" s="36"/>
      <c r="D200" s="35"/>
    </row>
    <row r="201" spans="2:4" ht="11.85" customHeight="1" x14ac:dyDescent="0.3">
      <c r="B201" s="36"/>
      <c r="C201" s="36"/>
      <c r="D201" s="35"/>
    </row>
    <row r="202" spans="2:4" ht="11.85" customHeight="1" x14ac:dyDescent="0.3">
      <c r="B202" s="36"/>
      <c r="C202" s="36"/>
      <c r="D202" s="35"/>
    </row>
    <row r="203" spans="2:4" ht="11.85" customHeight="1" x14ac:dyDescent="0.3">
      <c r="B203" s="36"/>
      <c r="C203" s="36"/>
      <c r="D203" s="35"/>
    </row>
    <row r="204" spans="2:4" ht="11.85" customHeight="1" x14ac:dyDescent="0.3">
      <c r="B204" s="36"/>
      <c r="C204" s="36"/>
      <c r="D204" s="35"/>
    </row>
    <row r="205" spans="2:4" ht="11.85" customHeight="1" x14ac:dyDescent="0.3">
      <c r="B205" s="36"/>
      <c r="C205" s="36"/>
      <c r="D205" s="35"/>
    </row>
    <row r="206" spans="2:4" ht="11.85" customHeight="1" x14ac:dyDescent="0.3">
      <c r="B206" s="36"/>
      <c r="C206" s="36"/>
      <c r="D206" s="35"/>
    </row>
    <row r="207" spans="2:4" ht="11.85" customHeight="1" x14ac:dyDescent="0.3">
      <c r="B207" s="36"/>
      <c r="C207" s="36"/>
      <c r="D207" s="35"/>
    </row>
    <row r="208" spans="2:4" ht="11.85" customHeight="1" x14ac:dyDescent="0.3">
      <c r="B208" s="36"/>
      <c r="C208" s="36"/>
      <c r="D208" s="35"/>
    </row>
    <row r="209" spans="2:4" ht="11.85" customHeight="1" x14ac:dyDescent="0.3">
      <c r="B209" s="36"/>
      <c r="C209" s="36"/>
      <c r="D209" s="35"/>
    </row>
    <row r="210" spans="2:4" ht="11.85" customHeight="1" x14ac:dyDescent="0.3">
      <c r="B210" s="36"/>
      <c r="C210" s="36"/>
      <c r="D210" s="35"/>
    </row>
    <row r="211" spans="2:4" ht="11.85" customHeight="1" x14ac:dyDescent="0.3">
      <c r="B211" s="36"/>
      <c r="C211" s="36"/>
      <c r="D211" s="35"/>
    </row>
    <row r="212" spans="2:4" ht="11.85" customHeight="1" x14ac:dyDescent="0.3">
      <c r="B212" s="36"/>
      <c r="C212" s="36"/>
      <c r="D212" s="35"/>
    </row>
    <row r="213" spans="2:4" ht="11.85" customHeight="1" x14ac:dyDescent="0.3">
      <c r="B213" s="36"/>
      <c r="C213" s="36"/>
      <c r="D213" s="35"/>
    </row>
    <row r="214" spans="2:4" ht="11.85" customHeight="1" x14ac:dyDescent="0.3">
      <c r="B214" s="36"/>
      <c r="C214" s="36"/>
      <c r="D214" s="35"/>
    </row>
    <row r="215" spans="2:4" ht="11.85" customHeight="1" x14ac:dyDescent="0.3">
      <c r="B215" s="36"/>
      <c r="C215" s="36"/>
      <c r="D215" s="35"/>
    </row>
    <row r="216" spans="2:4" ht="11.85" customHeight="1" x14ac:dyDescent="0.3">
      <c r="B216" s="36"/>
      <c r="C216" s="36"/>
      <c r="D216" s="35"/>
    </row>
    <row r="217" spans="2:4" ht="11.85" customHeight="1" x14ac:dyDescent="0.3">
      <c r="B217" s="36"/>
      <c r="C217" s="36"/>
      <c r="D217" s="35"/>
    </row>
    <row r="218" spans="2:4" ht="11.85" customHeight="1" x14ac:dyDescent="0.3">
      <c r="B218" s="36"/>
      <c r="C218" s="36"/>
      <c r="D218" s="35"/>
    </row>
    <row r="219" spans="2:4" ht="11.85" customHeight="1" x14ac:dyDescent="0.3">
      <c r="B219" s="36"/>
      <c r="C219" s="36"/>
      <c r="D219" s="35"/>
    </row>
    <row r="220" spans="2:4" ht="11.85" customHeight="1" x14ac:dyDescent="0.3">
      <c r="B220" s="36"/>
      <c r="C220" s="36"/>
      <c r="D220" s="35"/>
    </row>
    <row r="221" spans="2:4" ht="11.85" customHeight="1" x14ac:dyDescent="0.3">
      <c r="B221" s="36"/>
      <c r="C221" s="36"/>
      <c r="D221" s="35"/>
    </row>
    <row r="222" spans="2:4" ht="11.85" customHeight="1" x14ac:dyDescent="0.3">
      <c r="B222" s="36"/>
      <c r="C222" s="36"/>
      <c r="D222" s="35"/>
    </row>
    <row r="223" spans="2:4" ht="11.85" customHeight="1" x14ac:dyDescent="0.3">
      <c r="B223" s="36"/>
      <c r="C223" s="36"/>
      <c r="D223" s="35"/>
    </row>
    <row r="224" spans="2:4" ht="11.85" customHeight="1" x14ac:dyDescent="0.3">
      <c r="B224" s="36"/>
      <c r="C224" s="36"/>
      <c r="D224" s="35"/>
    </row>
    <row r="225" spans="2:4" ht="11.85" customHeight="1" x14ac:dyDescent="0.3">
      <c r="B225" s="36"/>
      <c r="C225" s="36"/>
      <c r="D225" s="35"/>
    </row>
    <row r="226" spans="2:4" ht="11.85" customHeight="1" x14ac:dyDescent="0.3">
      <c r="B226" s="36"/>
      <c r="C226" s="36"/>
      <c r="D226" s="35"/>
    </row>
    <row r="227" spans="2:4" ht="11.85" customHeight="1" x14ac:dyDescent="0.3">
      <c r="B227" s="36"/>
      <c r="C227" s="36"/>
      <c r="D227" s="35"/>
    </row>
    <row r="228" spans="2:4" ht="11.85" customHeight="1" x14ac:dyDescent="0.3">
      <c r="B228" s="36"/>
      <c r="C228" s="36"/>
      <c r="D228" s="35"/>
    </row>
    <row r="229" spans="2:4" ht="11.85" customHeight="1" x14ac:dyDescent="0.3">
      <c r="B229" s="36"/>
      <c r="C229" s="36"/>
      <c r="D229" s="35"/>
    </row>
    <row r="230" spans="2:4" ht="11.85" customHeight="1" x14ac:dyDescent="0.3">
      <c r="B230" s="36"/>
      <c r="C230" s="36"/>
      <c r="D230" s="35"/>
    </row>
    <row r="231" spans="2:4" ht="11.85" customHeight="1" x14ac:dyDescent="0.3">
      <c r="B231" s="36"/>
      <c r="C231" s="36"/>
      <c r="D231" s="35"/>
    </row>
    <row r="232" spans="2:4" ht="11.85" customHeight="1" x14ac:dyDescent="0.3">
      <c r="B232" s="36"/>
      <c r="C232" s="36"/>
      <c r="D232" s="35"/>
    </row>
    <row r="233" spans="2:4" ht="11.85" customHeight="1" x14ac:dyDescent="0.3">
      <c r="B233" s="36"/>
      <c r="C233" s="36"/>
      <c r="D233" s="35"/>
    </row>
    <row r="234" spans="2:4" ht="11.85" customHeight="1" x14ac:dyDescent="0.3">
      <c r="B234" s="36"/>
      <c r="C234" s="36"/>
      <c r="D234" s="35"/>
    </row>
    <row r="235" spans="2:4" ht="11.85" customHeight="1" x14ac:dyDescent="0.3">
      <c r="B235" s="36"/>
      <c r="C235" s="36"/>
      <c r="D235" s="35"/>
    </row>
    <row r="236" spans="2:4" ht="11.85" customHeight="1" x14ac:dyDescent="0.3">
      <c r="B236" s="36"/>
      <c r="C236" s="36"/>
      <c r="D236" s="35"/>
    </row>
    <row r="237" spans="2:4" ht="11.85" customHeight="1" x14ac:dyDescent="0.3">
      <c r="B237" s="36"/>
      <c r="C237" s="36"/>
      <c r="D237" s="35"/>
    </row>
    <row r="238" spans="2:4" ht="11.85" customHeight="1" x14ac:dyDescent="0.3">
      <c r="B238" s="36"/>
      <c r="C238" s="36"/>
      <c r="D238" s="35"/>
    </row>
    <row r="239" spans="2:4" ht="11.85" customHeight="1" x14ac:dyDescent="0.3">
      <c r="B239" s="36"/>
      <c r="C239" s="36"/>
      <c r="D239" s="35"/>
    </row>
    <row r="240" spans="2:4" ht="11.85" customHeight="1" x14ac:dyDescent="0.3">
      <c r="B240" s="36"/>
      <c r="C240" s="36"/>
      <c r="D240" s="35"/>
    </row>
    <row r="241" spans="2:4" ht="11.85" customHeight="1" x14ac:dyDescent="0.3">
      <c r="B241" s="36"/>
      <c r="C241" s="36"/>
      <c r="D241" s="35"/>
    </row>
    <row r="242" spans="2:4" ht="11.85" customHeight="1" x14ac:dyDescent="0.3">
      <c r="B242" s="36"/>
      <c r="C242" s="36"/>
      <c r="D242" s="35"/>
    </row>
    <row r="243" spans="2:4" ht="11.85" customHeight="1" x14ac:dyDescent="0.3">
      <c r="B243" s="36"/>
      <c r="C243" s="36"/>
      <c r="D243" s="35"/>
    </row>
    <row r="244" spans="2:4" ht="11.85" customHeight="1" x14ac:dyDescent="0.3">
      <c r="B244" s="36"/>
      <c r="C244" s="36"/>
      <c r="D244" s="35"/>
    </row>
    <row r="245" spans="2:4" ht="11.85" customHeight="1" x14ac:dyDescent="0.3">
      <c r="B245" s="36"/>
      <c r="C245" s="36"/>
      <c r="D245" s="35"/>
    </row>
    <row r="246" spans="2:4" ht="11.85" customHeight="1" x14ac:dyDescent="0.3">
      <c r="B246" s="36"/>
      <c r="C246" s="36"/>
      <c r="D246" s="35"/>
    </row>
    <row r="247" spans="2:4" ht="11.85" customHeight="1" x14ac:dyDescent="0.3">
      <c r="B247" s="36"/>
      <c r="C247" s="36"/>
      <c r="D247" s="35"/>
    </row>
    <row r="248" spans="2:4" ht="11.85" customHeight="1" x14ac:dyDescent="0.3">
      <c r="B248" s="36"/>
      <c r="C248" s="36"/>
      <c r="D248" s="35"/>
    </row>
    <row r="249" spans="2:4" ht="11.85" customHeight="1" x14ac:dyDescent="0.3">
      <c r="B249" s="36"/>
      <c r="C249" s="36"/>
      <c r="D249" s="35"/>
    </row>
    <row r="250" spans="2:4" ht="11.85" customHeight="1" x14ac:dyDescent="0.3">
      <c r="B250" s="36"/>
      <c r="C250" s="36"/>
      <c r="D250" s="35"/>
    </row>
    <row r="251" spans="2:4" ht="11.85" customHeight="1" x14ac:dyDescent="0.3">
      <c r="B251" s="36"/>
      <c r="C251" s="36"/>
      <c r="D251" s="35"/>
    </row>
    <row r="252" spans="2:4" ht="11.85" customHeight="1" x14ac:dyDescent="0.3">
      <c r="B252" s="36"/>
      <c r="C252" s="36"/>
      <c r="D252" s="35"/>
    </row>
    <row r="253" spans="2:4" ht="11.85" customHeight="1" x14ac:dyDescent="0.3">
      <c r="B253" s="36"/>
      <c r="C253" s="36"/>
      <c r="D253" s="35"/>
    </row>
    <row r="254" spans="2:4" ht="11.85" customHeight="1" x14ac:dyDescent="0.3">
      <c r="B254" s="36"/>
      <c r="C254" s="36"/>
      <c r="D254" s="35"/>
    </row>
    <row r="255" spans="2:4" ht="11.85" customHeight="1" x14ac:dyDescent="0.3">
      <c r="B255" s="36"/>
      <c r="C255" s="36"/>
      <c r="D255" s="35"/>
    </row>
    <row r="256" spans="2:4" ht="11.85" customHeight="1" x14ac:dyDescent="0.3">
      <c r="B256" s="36"/>
      <c r="C256" s="36"/>
      <c r="D256" s="35"/>
    </row>
    <row r="257" spans="2:4" ht="11.85" customHeight="1" x14ac:dyDescent="0.3">
      <c r="B257" s="36"/>
      <c r="C257" s="36"/>
      <c r="D257" s="35"/>
    </row>
    <row r="258" spans="2:4" ht="11.85" customHeight="1" x14ac:dyDescent="0.3">
      <c r="B258" s="36"/>
      <c r="C258" s="36"/>
      <c r="D258" s="35"/>
    </row>
    <row r="259" spans="2:4" ht="11.85" customHeight="1" x14ac:dyDescent="0.3">
      <c r="B259" s="36"/>
      <c r="C259" s="36"/>
      <c r="D259" s="35"/>
    </row>
    <row r="260" spans="2:4" ht="11.85" customHeight="1" x14ac:dyDescent="0.3">
      <c r="B260" s="36"/>
      <c r="C260" s="36"/>
      <c r="D260" s="35"/>
    </row>
    <row r="261" spans="2:4" ht="11.85" customHeight="1" x14ac:dyDescent="0.3">
      <c r="B261" s="36"/>
      <c r="C261" s="36"/>
      <c r="D261" s="35"/>
    </row>
    <row r="262" spans="2:4" ht="11.85" customHeight="1" x14ac:dyDescent="0.3">
      <c r="B262" s="36"/>
      <c r="C262" s="36"/>
      <c r="D262" s="35"/>
    </row>
    <row r="263" spans="2:4" ht="11.85" customHeight="1" x14ac:dyDescent="0.3">
      <c r="B263" s="36"/>
      <c r="C263" s="36"/>
      <c r="D263" s="35"/>
    </row>
    <row r="264" spans="2:4" ht="11.85" customHeight="1" x14ac:dyDescent="0.3">
      <c r="B264" s="36"/>
      <c r="C264" s="36"/>
      <c r="D264" s="35"/>
    </row>
    <row r="265" spans="2:4" ht="11.85" customHeight="1" x14ac:dyDescent="0.3">
      <c r="B265" s="36"/>
      <c r="C265" s="36"/>
      <c r="D265" s="35"/>
    </row>
    <row r="266" spans="2:4" ht="11.85" customHeight="1" x14ac:dyDescent="0.3">
      <c r="B266" s="36"/>
      <c r="C266" s="36"/>
      <c r="D266" s="35"/>
    </row>
    <row r="267" spans="2:4" ht="11.85" customHeight="1" x14ac:dyDescent="0.3">
      <c r="B267" s="36"/>
      <c r="C267" s="36"/>
      <c r="D267" s="35"/>
    </row>
    <row r="268" spans="2:4" ht="11.85" customHeight="1" x14ac:dyDescent="0.3">
      <c r="B268" s="36"/>
      <c r="C268" s="36"/>
      <c r="D268" s="35"/>
    </row>
    <row r="269" spans="2:4" ht="11.85" customHeight="1" x14ac:dyDescent="0.3">
      <c r="B269" s="36"/>
      <c r="C269" s="36"/>
      <c r="D269" s="35"/>
    </row>
    <row r="270" spans="2:4" ht="11.85" customHeight="1" x14ac:dyDescent="0.3">
      <c r="B270" s="36"/>
      <c r="C270" s="36"/>
      <c r="D270" s="35"/>
    </row>
    <row r="271" spans="2:4" ht="11.85" customHeight="1" x14ac:dyDescent="0.3">
      <c r="B271" s="36"/>
      <c r="C271" s="36"/>
      <c r="D271" s="35"/>
    </row>
    <row r="272" spans="2:4" ht="11.85" customHeight="1" x14ac:dyDescent="0.3">
      <c r="B272" s="36"/>
      <c r="C272" s="36"/>
      <c r="D272" s="35"/>
    </row>
    <row r="273" spans="2:4" ht="11.85" customHeight="1" x14ac:dyDescent="0.3">
      <c r="B273" s="36"/>
      <c r="C273" s="36"/>
      <c r="D273" s="35"/>
    </row>
    <row r="274" spans="2:4" ht="11.85" customHeight="1" x14ac:dyDescent="0.3">
      <c r="B274" s="36"/>
      <c r="C274" s="36"/>
      <c r="D274" s="35"/>
    </row>
    <row r="275" spans="2:4" ht="11.85" customHeight="1" x14ac:dyDescent="0.3">
      <c r="B275" s="36"/>
      <c r="C275" s="36"/>
      <c r="D275" s="35"/>
    </row>
    <row r="276" spans="2:4" ht="11.85" customHeight="1" x14ac:dyDescent="0.3">
      <c r="B276" s="36"/>
      <c r="C276" s="36"/>
      <c r="D276" s="35"/>
    </row>
    <row r="277" spans="2:4" ht="11.85" customHeight="1" x14ac:dyDescent="0.3">
      <c r="B277" s="36"/>
      <c r="C277" s="36"/>
      <c r="D277" s="35"/>
    </row>
    <row r="278" spans="2:4" ht="11.85" customHeight="1" x14ac:dyDescent="0.3">
      <c r="B278" s="36"/>
      <c r="D278" s="35"/>
    </row>
    <row r="279" spans="2:4" ht="11.85" customHeight="1" x14ac:dyDescent="0.3">
      <c r="B279" s="36"/>
      <c r="D279" s="35"/>
    </row>
    <row r="280" spans="2:4" ht="11.85" customHeight="1" x14ac:dyDescent="0.3">
      <c r="B280" s="36"/>
      <c r="D280" s="35"/>
    </row>
    <row r="281" spans="2:4" ht="11.85" customHeight="1" x14ac:dyDescent="0.3">
      <c r="B281" s="36"/>
    </row>
    <row r="282" spans="2:4" ht="11.85" customHeight="1" x14ac:dyDescent="0.3">
      <c r="B282" s="36"/>
    </row>
    <row r="283" spans="2:4" ht="11.85" customHeight="1" x14ac:dyDescent="0.3">
      <c r="B283" s="36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BBA3-3A53-4E63-A547-3FB6379A7954}">
  <dimension ref="A2:IW1042"/>
  <sheetViews>
    <sheetView tabSelected="1" workbookViewId="0">
      <selection activeCell="O26" sqref="O26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17.6640625" style="28" customWidth="1"/>
    <col min="4" max="4" width="8.77734375" style="28" customWidth="1"/>
    <col min="5" max="14" width="8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115</v>
      </c>
    </row>
    <row r="3" spans="1:256" ht="11.85" customHeight="1" x14ac:dyDescent="0.3">
      <c r="A3" s="25"/>
      <c r="B3" s="26" t="s">
        <v>40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thickBot="1" x14ac:dyDescent="0.35">
      <c r="A5" s="25"/>
      <c r="B5" s="29" t="s">
        <v>15</v>
      </c>
      <c r="C5" s="29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31" t="s">
        <v>2</v>
      </c>
      <c r="C6" s="31"/>
      <c r="E6" s="28"/>
      <c r="F6" s="28"/>
      <c r="G6" s="28"/>
      <c r="H6" s="28"/>
      <c r="I6" s="28"/>
      <c r="J6" s="28"/>
      <c r="K6" s="28"/>
      <c r="L6" s="28"/>
      <c r="M6" s="28"/>
      <c r="N6" s="28"/>
      <c r="P6" s="29" t="s">
        <v>44</v>
      </c>
      <c r="IT6" s="25"/>
      <c r="IU6" s="25"/>
      <c r="IV6" s="25"/>
    </row>
    <row r="7" spans="1:256" ht="11.85" customHeight="1" x14ac:dyDescent="0.3">
      <c r="B7" s="1" t="s">
        <v>127</v>
      </c>
      <c r="C7" s="66">
        <v>0.4</v>
      </c>
      <c r="E7" s="28"/>
      <c r="F7" s="28"/>
      <c r="G7" s="28"/>
      <c r="H7" s="28"/>
      <c r="I7" s="28"/>
      <c r="J7" s="28"/>
      <c r="K7" s="28"/>
      <c r="L7" s="28"/>
      <c r="M7" s="28"/>
      <c r="N7" s="28"/>
      <c r="P7" s="30" t="s">
        <v>116</v>
      </c>
      <c r="S7" s="24" t="b">
        <f>TRUE</f>
        <v>1</v>
      </c>
      <c r="IT7" s="25"/>
      <c r="IU7" s="25"/>
      <c r="IV7" s="25"/>
    </row>
    <row r="8" spans="1:256" ht="11.85" customHeight="1" x14ac:dyDescent="0.3">
      <c r="B8" s="40" t="str">
        <f>LIBORMarketModel!J15</f>
        <v>LMMreg 
[54307]</v>
      </c>
      <c r="C8" s="28" t="s">
        <v>52</v>
      </c>
      <c r="E8" s="28"/>
      <c r="F8" s="28"/>
      <c r="G8" s="28"/>
      <c r="H8" s="28"/>
      <c r="I8" s="28"/>
      <c r="J8" s="28"/>
      <c r="K8" s="28"/>
      <c r="L8" s="28"/>
      <c r="M8" s="28"/>
      <c r="N8" s="28"/>
      <c r="P8" s="30"/>
      <c r="S8" s="24" t="b">
        <f>FALSE</f>
        <v>0</v>
      </c>
      <c r="IT8" s="25"/>
      <c r="IU8" s="25"/>
      <c r="IV8" s="25"/>
    </row>
    <row r="9" spans="1:256" ht="11.4" customHeight="1" x14ac:dyDescent="0.3">
      <c r="B9" s="40" t="str">
        <f>Portfolio!B49</f>
        <v>Portfolio248 
[8641]</v>
      </c>
      <c r="C9" s="28" t="s">
        <v>53</v>
      </c>
      <c r="E9" s="28"/>
      <c r="F9" s="28"/>
      <c r="G9" s="28"/>
      <c r="H9" s="28"/>
      <c r="I9" s="28"/>
      <c r="J9" s="28"/>
      <c r="K9" s="28"/>
      <c r="L9" s="28"/>
      <c r="M9" s="28"/>
      <c r="N9" s="28"/>
      <c r="P9" s="30"/>
      <c r="IT9" s="25"/>
      <c r="IU9" s="25"/>
      <c r="IV9" s="25"/>
    </row>
    <row r="10" spans="1:256" ht="11.85" customHeight="1" x14ac:dyDescent="0.3">
      <c r="B10" s="40" t="str">
        <f>[1]!obMake("polynomialOrder","int",C10)</f>
        <v>polynomialOrder 
[8621]</v>
      </c>
      <c r="C10" s="33">
        <v>2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P10" s="30"/>
      <c r="IT10" s="25"/>
      <c r="IU10" s="25"/>
      <c r="IV10" s="25"/>
    </row>
    <row r="11" spans="1:256" ht="11.85" customHeight="1" x14ac:dyDescent="0.3"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30"/>
      <c r="IT11" s="25"/>
      <c r="IU11" s="25"/>
      <c r="IV11" s="25"/>
    </row>
    <row r="12" spans="1:256" ht="11.85" customHeight="1" thickBot="1" x14ac:dyDescent="0.35">
      <c r="B12" s="29" t="s">
        <v>16</v>
      </c>
      <c r="C12" s="29" t="s">
        <v>60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P12" s="30"/>
      <c r="IT12" s="25"/>
      <c r="IU12" s="25"/>
      <c r="IV12" s="25"/>
    </row>
    <row r="13" spans="1:256" ht="11.4" customHeight="1" x14ac:dyDescent="0.3">
      <c r="B13" s="42" t="str">
        <f>IF($C$13,[1]!obMake("IMLSQ",$P$7,$B$9,$B$8,$B$10,[1]!obMake("","String","LSQREGRESSION")),"")</f>
        <v>IMLSQ 
[54309]</v>
      </c>
      <c r="C13" s="33" t="b">
        <f>TRUE</f>
        <v>1</v>
      </c>
      <c r="D13" s="1" t="s">
        <v>128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IT13" s="25"/>
      <c r="IU13" s="25"/>
      <c r="IV13" s="25"/>
    </row>
    <row r="14" spans="1:256" ht="12" customHeight="1" x14ac:dyDescent="0.3">
      <c r="B14" s="42" t="str">
        <f>IF($C$14,[1]!obMake("IMSimple",$P$7,$B$9,$B$8,$B$10,[1]!obMake("","String","SIMPLE")),"")</f>
        <v>IMSimple 
[55305]</v>
      </c>
      <c r="C14" s="33" t="b">
        <v>1</v>
      </c>
      <c r="D14" s="1" t="s">
        <v>129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IT14" s="25"/>
      <c r="IU14" s="25"/>
      <c r="IV14" s="25"/>
    </row>
    <row r="15" spans="1:256" ht="11.85" customHeight="1" x14ac:dyDescent="0.3"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IT15" s="25"/>
      <c r="IU15" s="25"/>
      <c r="IV15" s="25"/>
    </row>
    <row r="16" spans="1:256" ht="11.85" customHeight="1" thickBot="1" x14ac:dyDescent="0.35">
      <c r="B16" s="29" t="s">
        <v>57</v>
      </c>
      <c r="C16" s="29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IT16" s="25"/>
      <c r="IU16" s="25"/>
      <c r="IV16" s="25"/>
    </row>
    <row r="17" spans="1:256" ht="11.85" customHeight="1" x14ac:dyDescent="0.3">
      <c r="B17" s="42" t="str">
        <f>[1]!obMake("timeStep","double",C17)</f>
        <v>timeStep 
[11758]</v>
      </c>
      <c r="C17" s="33">
        <v>0.05</v>
      </c>
      <c r="D17" s="24"/>
      <c r="E17" s="28"/>
      <c r="F17" s="28"/>
      <c r="G17" s="28"/>
      <c r="H17" s="28"/>
      <c r="I17" s="28"/>
      <c r="J17" s="28"/>
      <c r="K17" s="28"/>
      <c r="L17" s="28"/>
      <c r="M17" s="28"/>
      <c r="N17" s="28"/>
      <c r="IR17" s="25"/>
      <c r="IS17" s="25"/>
      <c r="IT17" s="25"/>
      <c r="IU17" s="25"/>
      <c r="IV17" s="25"/>
    </row>
    <row r="18" spans="1:256" ht="11.85" customHeight="1" x14ac:dyDescent="0.3">
      <c r="B18" s="42" t="str">
        <f>[1]!obMake("finalTime","double",C18)</f>
        <v>finalTime 
[11757]</v>
      </c>
      <c r="C18" s="33">
        <v>5</v>
      </c>
      <c r="D18" s="24"/>
      <c r="IT18" s="25"/>
      <c r="IU18" s="25"/>
      <c r="IV18" s="25"/>
    </row>
    <row r="19" spans="1:256" ht="11.85" customHeight="1" x14ac:dyDescent="0.3">
      <c r="B19" s="25"/>
      <c r="C19" s="25"/>
      <c r="D19" s="24"/>
      <c r="M19" s="28"/>
      <c r="IT19" s="25"/>
      <c r="IU19" s="25"/>
      <c r="IV19" s="25"/>
    </row>
    <row r="20" spans="1:256" ht="11.85" customHeight="1" x14ac:dyDescent="0.3">
      <c r="B20" s="25" t="s">
        <v>118</v>
      </c>
      <c r="C20" s="25"/>
      <c r="D20" s="24"/>
      <c r="IT20" s="25"/>
      <c r="IU20" s="25"/>
      <c r="IV20" s="25"/>
    </row>
    <row r="21" spans="1:256" ht="13.8" customHeight="1" thickBot="1" x14ac:dyDescent="0.35">
      <c r="B21" s="29" t="s">
        <v>123</v>
      </c>
      <c r="C21" s="29" t="s">
        <v>58</v>
      </c>
      <c r="D21" s="29" t="s">
        <v>117</v>
      </c>
      <c r="IT21" s="25"/>
      <c r="IU21" s="25"/>
      <c r="IV21" s="25"/>
    </row>
    <row r="22" spans="1:256" ht="11.85" customHeight="1" x14ac:dyDescent="0.3">
      <c r="B22" s="42" t="str">
        <f>IF($D$22,[1]!obcall("NPV",$B$9,"getValue",[1]!obMake("","double",C22),$B$8),"")</f>
        <v>NPV 
[56239]</v>
      </c>
      <c r="C22" s="33">
        <v>1</v>
      </c>
      <c r="D22" s="47" t="b">
        <f>TRUE</f>
        <v>1</v>
      </c>
      <c r="IT22" s="25"/>
      <c r="IU22" s="25"/>
      <c r="IV22" s="25"/>
    </row>
    <row r="23" spans="1:256" ht="11.85" customHeight="1" x14ac:dyDescent="0.3">
      <c r="B23" s="42" t="str">
        <f>[1]!obcall("valueChange",$B$13,"getCleanPortfolioValueChange",[1]!obMake("","double",C22))</f>
        <v>valueChange 
[55303]</v>
      </c>
      <c r="D23" s="24"/>
      <c r="IT23" s="25"/>
      <c r="IU23" s="25"/>
      <c r="IV23" s="25"/>
    </row>
    <row r="24" spans="1:256" ht="11.85" customHeight="1" x14ac:dyDescent="0.3">
      <c r="B24" s="42" t="str">
        <f>[1]!obcall("condVariance",$B$13,"getVarianceForecast",[1]!obMake("","double",C22),$B$8)</f>
        <v>condVariance 
[57171]</v>
      </c>
      <c r="C24" s="25"/>
      <c r="D24" s="25"/>
      <c r="IT24" s="25"/>
      <c r="IU24" s="25"/>
      <c r="IV24" s="25"/>
    </row>
    <row r="25" spans="1:256" ht="11.85" customHeight="1" x14ac:dyDescent="0.3">
      <c r="B25" s="25"/>
      <c r="C25" s="25"/>
      <c r="D25" s="25"/>
      <c r="IT25" s="25"/>
      <c r="IU25" s="25"/>
      <c r="IV25" s="25"/>
    </row>
    <row r="26" spans="1:256" ht="11.85" customHeight="1" x14ac:dyDescent="0.3">
      <c r="B26" s="43" t="s">
        <v>58</v>
      </c>
      <c r="C26" s="43" t="s">
        <v>120</v>
      </c>
      <c r="D26" s="44" t="s">
        <v>119</v>
      </c>
      <c r="E26" s="43" t="s">
        <v>121</v>
      </c>
      <c r="F26" s="43" t="s">
        <v>34</v>
      </c>
      <c r="G26" s="63" t="s">
        <v>126</v>
      </c>
      <c r="H26" s="43" t="s">
        <v>122</v>
      </c>
      <c r="AH26" s="24"/>
      <c r="IU26" s="25"/>
      <c r="IV26" s="25"/>
    </row>
    <row r="27" spans="1:256" ht="11.4" customHeight="1" x14ac:dyDescent="0.3">
      <c r="A27" s="28">
        <v>0</v>
      </c>
      <c r="B27" s="42">
        <f t="shared" ref="B27:B90" si="0">IF($D$22,(ROW(A27)-ROW($A$27))*$C$17,"")</f>
        <v>0</v>
      </c>
      <c r="C27" s="48">
        <f>IF($C$14,[1]!obget([1]!obcall("",$B$14,"getInitialMargin",[1]!obMake("","double",$B27))),"")</f>
        <v>2.2082421326255162</v>
      </c>
      <c r="D27" s="45">
        <f>IF($C$13,[1]!obget([1]!obcall("",$B$13,"getInitialMargin",[1]!obMake("","double",$B27))),"")</f>
        <v>2.2847986130663394</v>
      </c>
      <c r="E27" s="42">
        <v>0</v>
      </c>
      <c r="F27" s="42">
        <f>IF($D$22,[1]!obget([1]!obcall("",$B$22,"get",[1]!obMake("","int",E27))),"")</f>
        <v>2.2583500386938411</v>
      </c>
      <c r="G27" s="42">
        <f>IF($D$22,[1]!obget([1]!obcall("",$B$23,"get",[1]!obMake("","int",E27)))^2,"")</f>
        <v>9.4645211453848535E-2</v>
      </c>
      <c r="H27" s="42">
        <f>IF($D$22,[1]!obget([1]!obcall("",$B$24,"get",[1]!obMake("","int",E27))),"")</f>
        <v>0.67354989750909522</v>
      </c>
      <c r="AH27" s="24"/>
      <c r="IU27" s="25"/>
      <c r="IV27" s="25"/>
    </row>
    <row r="28" spans="1:256" ht="11.85" customHeight="1" x14ac:dyDescent="0.3">
      <c r="A28" s="28" t="str">
        <f t="shared" ref="A28:A91" si="1">IF($D$22,IF(MOD((ROW(A28)-ROW($A$27))*$C$17,$C$18/10)&lt;0.0001,(ROW(A28)-ROW($A$27))*$C$17,""),"")</f>
        <v/>
      </c>
      <c r="B28" s="42">
        <f t="shared" si="0"/>
        <v>0.05</v>
      </c>
      <c r="C28" s="48">
        <f>IF($C$14,[1]!obget([1]!obcall("",$B$14,"getInitialMargin",[1]!obMake("","double",$B28))),"")</f>
        <v>2.2795160778001691</v>
      </c>
      <c r="D28" s="45">
        <f>IF($C$13,[1]!obget([1]!obcall("",$B$13,"getInitialMargin",[1]!obMake("","double",$B28))),"")</f>
        <v>2.3254940834868889</v>
      </c>
      <c r="E28" s="42">
        <f t="shared" ref="E28:E91" si="2">IF($D$22,E27+1,"")</f>
        <v>1</v>
      </c>
      <c r="F28" s="42">
        <f>IF($D$22,[1]!obget([1]!obcall("",$B$22,"get",[1]!obMake("","int",E28))),"")</f>
        <v>9.3771385756729035</v>
      </c>
      <c r="G28" s="42">
        <f>IF($D$22,[1]!obget([1]!obcall("",$B$23,"get",[1]!obMake("","int",E28)))^2,"")</f>
        <v>1.5460581485924301</v>
      </c>
      <c r="H28" s="42">
        <f>IF($D$22,[1]!obget([1]!obcall("",$B$24,"get",[1]!obMake("","int",E28))),"")</f>
        <v>0.39361815745381667</v>
      </c>
      <c r="AH28" s="24"/>
      <c r="IU28" s="25"/>
      <c r="IV28" s="25"/>
    </row>
    <row r="29" spans="1:256" ht="11.85" customHeight="1" x14ac:dyDescent="0.3">
      <c r="A29" s="28" t="str">
        <f t="shared" si="1"/>
        <v/>
      </c>
      <c r="B29" s="42">
        <f t="shared" si="0"/>
        <v>0.1</v>
      </c>
      <c r="C29" s="48">
        <f>IF($C$14,[1]!obget([1]!obcall("",$B$14,"getInitialMargin",[1]!obMake("","double",$B29))),"")</f>
        <v>2.0898769493483016</v>
      </c>
      <c r="D29" s="45">
        <f>IF($C$13,[1]!obget([1]!obcall("",$B$13,"getInitialMargin",[1]!obMake("","double",$B29))),"")</f>
        <v>2.2934789955082908</v>
      </c>
      <c r="E29" s="42">
        <f t="shared" si="2"/>
        <v>2</v>
      </c>
      <c r="F29" s="42">
        <f>IF($D$22,[1]!obget([1]!obcall("",$B$22,"get",[1]!obMake("","int",E29))),"")</f>
        <v>4.9332265546113847</v>
      </c>
      <c r="G29" s="42">
        <f>IF($D$22,[1]!obget([1]!obcall("",$B$23,"get",[1]!obMake("","int",E29)))^2,"")</f>
        <v>5.617568573653408E-2</v>
      </c>
      <c r="H29" s="42">
        <f>IF($D$22,[1]!obget([1]!obcall("",$B$24,"get",[1]!obMake("","int",E29))),"")</f>
        <v>0.30025109322779786</v>
      </c>
      <c r="AH29" s="24"/>
      <c r="IU29" s="25"/>
      <c r="IV29" s="25"/>
    </row>
    <row r="30" spans="1:256" ht="11.4" customHeight="1" x14ac:dyDescent="0.3">
      <c r="A30" s="28" t="str">
        <f t="shared" si="1"/>
        <v/>
      </c>
      <c r="B30" s="42">
        <f t="shared" si="0"/>
        <v>0.15000000000000002</v>
      </c>
      <c r="C30" s="48">
        <f>IF($C$14,[1]!obget([1]!obcall("",$B$14,"getInitialMargin",[1]!obMake("","double",$B30))),"")</f>
        <v>2.4418767821057852</v>
      </c>
      <c r="D30" s="45">
        <f>IF($C$13,[1]!obget([1]!obcall("",$B$13,"getInitialMargin",[1]!obMake("","double",$B30))),"")</f>
        <v>2.4116453128909781</v>
      </c>
      <c r="E30" s="42">
        <f t="shared" si="2"/>
        <v>3</v>
      </c>
      <c r="F30" s="42">
        <f>IF($D$22,[1]!obget([1]!obcall("",$B$22,"get",[1]!obMake("","int",E30))),"")</f>
        <v>5.7680375341017571</v>
      </c>
      <c r="G30" s="42">
        <f>IF($D$22,[1]!obget([1]!obcall("",$B$23,"get",[1]!obMake("","int",E30)))^2,"")</f>
        <v>3.9351620307186844E-3</v>
      </c>
      <c r="H30" s="42">
        <f>IF($D$22,[1]!obget([1]!obcall("",$B$24,"get",[1]!obMake("","int",E30))),"")</f>
        <v>0.24983284757337576</v>
      </c>
      <c r="AH30" s="24"/>
      <c r="IU30" s="25"/>
      <c r="IV30" s="25"/>
    </row>
    <row r="31" spans="1:256" ht="13.8" customHeight="1" x14ac:dyDescent="0.3">
      <c r="A31" s="28" t="str">
        <f t="shared" si="1"/>
        <v/>
      </c>
      <c r="B31" s="42">
        <f t="shared" si="0"/>
        <v>0.2</v>
      </c>
      <c r="C31" s="48">
        <f>IF($C$14,[1]!obget([1]!obcall("",$B$14,"getInitialMargin",[1]!obMake("","double",$B31))),"")</f>
        <v>2.5100527127482177</v>
      </c>
      <c r="D31" s="45">
        <f>IF($C$13,[1]!obget([1]!obcall("",$B$13,"getInitialMargin",[1]!obMake("","double",$B31))),"")</f>
        <v>2.3198184443966787</v>
      </c>
      <c r="E31" s="42">
        <f t="shared" si="2"/>
        <v>4</v>
      </c>
      <c r="F31" s="42">
        <f>IF($D$22,[1]!obget([1]!obcall("",$B$22,"get",[1]!obMake("","int",E31))),"")</f>
        <v>8.6843035322640141</v>
      </c>
      <c r="G31" s="42">
        <f>IF($D$22,[1]!obget([1]!obcall("",$B$23,"get",[1]!obMake("","int",E31)))^2,"")</f>
        <v>8.7111771917677633E-2</v>
      </c>
      <c r="H31" s="42">
        <f>IF($D$22,[1]!obget([1]!obcall("",$B$24,"get",[1]!obMake("","int",E31))),"")</f>
        <v>0.32044275718828064</v>
      </c>
      <c r="AH31" s="24"/>
      <c r="IU31" s="25"/>
      <c r="IV31" s="25"/>
    </row>
    <row r="32" spans="1:256" ht="13.2" customHeight="1" x14ac:dyDescent="0.3">
      <c r="A32" s="28" t="str">
        <f t="shared" si="1"/>
        <v/>
      </c>
      <c r="B32" s="42">
        <f t="shared" si="0"/>
        <v>0.25</v>
      </c>
      <c r="C32" s="48">
        <f>IF($C$14,[1]!obget([1]!obcall("",$B$14,"getInitialMargin",[1]!obMake("","double",$B32))),"")</f>
        <v>2.2789027980506642</v>
      </c>
      <c r="D32" s="45">
        <f>IF($C$13,[1]!obget([1]!obcall("",$B$13,"getInitialMargin",[1]!obMake("","double",$B32))),"")</f>
        <v>2.3359677860304933</v>
      </c>
      <c r="E32" s="42">
        <f t="shared" si="2"/>
        <v>5</v>
      </c>
      <c r="F32" s="42">
        <f>IF($D$22,[1]!obget([1]!obcall("",$B$22,"get",[1]!obMake("","int",E32))),"")</f>
        <v>9.2147805371580453</v>
      </c>
      <c r="G32" s="42">
        <f>IF($D$22,[1]!obget([1]!obcall("",$B$23,"get",[1]!obMake("","int",E32)))^2,"")</f>
        <v>0.1224558490916287</v>
      </c>
      <c r="H32" s="42">
        <f>IF($D$22,[1]!obget([1]!obcall("",$B$24,"get",[1]!obMake("","int",E32))),"")</f>
        <v>0.37452769372434669</v>
      </c>
      <c r="AH32" s="24"/>
      <c r="IU32" s="25"/>
      <c r="IV32" s="25"/>
    </row>
    <row r="33" spans="1:257" ht="11.85" customHeight="1" x14ac:dyDescent="0.3">
      <c r="A33" s="28" t="str">
        <f t="shared" si="1"/>
        <v/>
      </c>
      <c r="B33" s="42">
        <f t="shared" si="0"/>
        <v>0.30000000000000004</v>
      </c>
      <c r="C33" s="48">
        <f>IF($C$14,[1]!obget([1]!obcall("",$B$14,"getInitialMargin",[1]!obMake("","double",$B33))),"")</f>
        <v>2.7200042468989185</v>
      </c>
      <c r="D33" s="45">
        <f>IF($C$13,[1]!obget([1]!obcall("",$B$13,"getInitialMargin",[1]!obMake("","double",$B33))),"")</f>
        <v>2.4825678630804937</v>
      </c>
      <c r="E33" s="42">
        <f t="shared" si="2"/>
        <v>6</v>
      </c>
      <c r="F33" s="42">
        <f>IF($D$22,[1]!obget([1]!obcall("",$B$22,"get",[1]!obMake("","int",E33))),"")</f>
        <v>4.7967263803803846</v>
      </c>
      <c r="G33" s="42">
        <f>IF($D$22,[1]!obget([1]!obcall("",$B$23,"get",[1]!obMake("","int",E33)))^2,"")</f>
        <v>1.1580082234901619E-2</v>
      </c>
      <c r="H33" s="42">
        <f>IF($D$22,[1]!obget([1]!obcall("",$B$24,"get",[1]!obMake("","int",E33))),"")</f>
        <v>0.31148548996209335</v>
      </c>
      <c r="AH33" s="24"/>
      <c r="IU33" s="25"/>
      <c r="IV33" s="25"/>
    </row>
    <row r="34" spans="1:257" ht="11.85" customHeight="1" x14ac:dyDescent="0.3">
      <c r="A34" s="28" t="str">
        <f t="shared" si="1"/>
        <v/>
      </c>
      <c r="B34" s="42">
        <f t="shared" si="0"/>
        <v>0.35000000000000003</v>
      </c>
      <c r="C34" s="48">
        <f>IF($C$14,[1]!obget([1]!obcall("",$B$14,"getInitialMargin",[1]!obMake("","double",$B34))),"")</f>
        <v>2.3558303278401205</v>
      </c>
      <c r="D34" s="45">
        <f>IF($C$13,[1]!obget([1]!obcall("",$B$13,"getInitialMargin",[1]!obMake("","double",$B34))),"")</f>
        <v>2.4134257586444456</v>
      </c>
      <c r="E34" s="42">
        <f t="shared" si="2"/>
        <v>7</v>
      </c>
      <c r="F34" s="42">
        <f>IF($D$22,[1]!obget([1]!obcall("",$B$22,"get",[1]!obMake("","int",E34))),"")</f>
        <v>11.772908678793399</v>
      </c>
      <c r="G34" s="42">
        <f>IF($D$22,[1]!obget([1]!obcall("",$B$23,"get",[1]!obMake("","int",E34)))^2,"")</f>
        <v>5.852251946454045E-2</v>
      </c>
      <c r="H34" s="42">
        <f>IF($D$22,[1]!obget([1]!obcall("",$B$24,"get",[1]!obMake("","int",E34))),"")</f>
        <v>0.81355410329062616</v>
      </c>
      <c r="AH34" s="24"/>
      <c r="IU34" s="25"/>
      <c r="IV34" s="25"/>
    </row>
    <row r="35" spans="1:257" ht="11.85" customHeight="1" x14ac:dyDescent="0.3">
      <c r="A35" s="28" t="str">
        <f t="shared" si="1"/>
        <v/>
      </c>
      <c r="B35" s="42">
        <f t="shared" si="0"/>
        <v>0.4</v>
      </c>
      <c r="C35" s="48">
        <f>IF($C$14,[1]!obget([1]!obcall("",$B$14,"getInitialMargin",[1]!obMake("","double",$B35))),"")</f>
        <v>3.0205174562451766</v>
      </c>
      <c r="D35" s="45">
        <f>IF($C$13,[1]!obget([1]!obcall("",$B$13,"getInitialMargin",[1]!obMake("","double",$B35))),"")</f>
        <v>2.4130464427548</v>
      </c>
      <c r="E35" s="42">
        <f t="shared" si="2"/>
        <v>8</v>
      </c>
      <c r="F35" s="42">
        <f>IF($D$22,[1]!obget([1]!obcall("",$B$22,"get",[1]!obMake("","int",E35))),"")</f>
        <v>7.0603222618413914</v>
      </c>
      <c r="G35" s="42">
        <f>IF($D$22,[1]!obget([1]!obcall("",$B$23,"get",[1]!obMake("","int",E35)))^2,"")</f>
        <v>0.22793038180432423</v>
      </c>
      <c r="H35" s="42">
        <f>IF($D$22,[1]!obget([1]!obcall("",$B$24,"get",[1]!obMake("","int",E35))),"")</f>
        <v>0.233786294846279</v>
      </c>
      <c r="AH35" s="24"/>
      <c r="IU35" s="25"/>
      <c r="IV35" s="25"/>
    </row>
    <row r="36" spans="1:257" ht="11.85" customHeight="1" x14ac:dyDescent="0.3">
      <c r="A36" s="28" t="str">
        <f t="shared" si="1"/>
        <v/>
      </c>
      <c r="B36" s="42">
        <f t="shared" si="0"/>
        <v>0.45</v>
      </c>
      <c r="C36" s="48">
        <f>IF($C$14,[1]!obget([1]!obcall("",$B$14,"getInitialMargin",[1]!obMake("","double",$B36))),"")</f>
        <v>2.6732290081950492</v>
      </c>
      <c r="D36" s="45">
        <f>IF($C$13,[1]!obget([1]!obcall("",$B$13,"getInitialMargin",[1]!obMake("","double",$B36))),"")</f>
        <v>2.4379466572943502</v>
      </c>
      <c r="E36" s="42">
        <f t="shared" si="2"/>
        <v>9</v>
      </c>
      <c r="F36" s="42">
        <f>IF($D$22,[1]!obget([1]!obcall("",$B$22,"get",[1]!obMake("","int",E36))),"")</f>
        <v>6.0297562443701</v>
      </c>
      <c r="G36" s="42">
        <f>IF($D$22,[1]!obget([1]!obcall("",$B$23,"get",[1]!obMake("","int",E36)))^2,"")</f>
        <v>6.7440866485392784E-2</v>
      </c>
      <c r="H36" s="42">
        <f>IF($D$22,[1]!obget([1]!obcall("",$B$24,"get",[1]!obMake("","int",E36))),"")</f>
        <v>0.24049941403669961</v>
      </c>
      <c r="AH36" s="24"/>
      <c r="IU36" s="25"/>
      <c r="IV36" s="25"/>
    </row>
    <row r="37" spans="1:257" ht="11.85" customHeight="1" x14ac:dyDescent="0.3">
      <c r="A37" s="28">
        <f t="shared" si="1"/>
        <v>0.5</v>
      </c>
      <c r="B37" s="42">
        <f t="shared" si="0"/>
        <v>0.5</v>
      </c>
      <c r="C37" s="48">
        <f>IF($C$14,[1]!obget([1]!obcall("",$B$14,"getInitialMargin",[1]!obMake("","double",$B37))),"")</f>
        <v>2.3596308862681195</v>
      </c>
      <c r="D37" s="45">
        <f>IF($C$13,[1]!obget([1]!obcall("",$B$13,"getInitialMargin",[1]!obMake("","double",$B37))),"")</f>
        <v>2.1304628112783526</v>
      </c>
      <c r="E37" s="42">
        <f t="shared" si="2"/>
        <v>10</v>
      </c>
      <c r="F37" s="42">
        <f>IF($D$22,[1]!obget([1]!obcall("",$B$22,"get",[1]!obMake("","int",E37))),"")</f>
        <v>4.0498469791254479</v>
      </c>
      <c r="G37" s="42">
        <f>IF($D$22,[1]!obget([1]!obcall("",$B$23,"get",[1]!obMake("","int",E37)))^2,"")</f>
        <v>0.84009751619111628</v>
      </c>
      <c r="H37" s="42">
        <f>IF($D$22,[1]!obget([1]!obcall("",$B$24,"get",[1]!obMake("","int",E37))),"")</f>
        <v>0.3878376227555671</v>
      </c>
      <c r="AH37" s="24"/>
      <c r="IV37" s="25"/>
    </row>
    <row r="38" spans="1:257" ht="11.85" customHeight="1" x14ac:dyDescent="0.3">
      <c r="A38" s="28" t="str">
        <f t="shared" si="1"/>
        <v/>
      </c>
      <c r="B38" s="42">
        <f t="shared" si="0"/>
        <v>0.55000000000000004</v>
      </c>
      <c r="C38" s="48">
        <f>IF($C$14,[1]!obget([1]!obcall("",$B$14,"getInitialMargin",[1]!obMake("","double",$B38))),"")</f>
        <v>2.676623216810686</v>
      </c>
      <c r="D38" s="45">
        <f>IF($C$13,[1]!obget([1]!obcall("",$B$13,"getInitialMargin",[1]!obMake("","double",$B38))),"")</f>
        <v>2.1400521504940322</v>
      </c>
      <c r="E38" s="42">
        <f t="shared" si="2"/>
        <v>11</v>
      </c>
      <c r="F38" s="42">
        <f>IF($D$22,[1]!obget([1]!obcall("",$B$22,"get",[1]!obMake("","int",E38))),"")</f>
        <v>4.8236603600606509</v>
      </c>
      <c r="G38" s="42">
        <f>IF($D$22,[1]!obget([1]!obcall("",$B$23,"get",[1]!obMake("","int",E38)))^2,"")</f>
        <v>3.2586479218871277E-2</v>
      </c>
      <c r="H38" s="42">
        <f>IF($D$22,[1]!obget([1]!obcall("",$B$24,"get",[1]!obMake("","int",E38))),"")</f>
        <v>0.30920217576152631</v>
      </c>
      <c r="AH38" s="24"/>
      <c r="IV38" s="25"/>
    </row>
    <row r="39" spans="1:257" ht="11.85" customHeight="1" x14ac:dyDescent="0.3">
      <c r="A39" s="28" t="str">
        <f t="shared" si="1"/>
        <v/>
      </c>
      <c r="B39" s="42">
        <f t="shared" si="0"/>
        <v>0.60000000000000009</v>
      </c>
      <c r="C39" s="48">
        <f>IF($C$14,[1]!obget([1]!obcall("",$B$14,"getInitialMargin",[1]!obMake("","double",$B39))),"")</f>
        <v>2.4079064265572825</v>
      </c>
      <c r="D39" s="45">
        <f>IF($C$13,[1]!obget([1]!obcall("",$B$13,"getInitialMargin",[1]!obMake("","double",$B39))),"")</f>
        <v>2.1592459803580049</v>
      </c>
      <c r="E39" s="42">
        <f t="shared" si="2"/>
        <v>12</v>
      </c>
      <c r="F39" s="42">
        <f>IF($D$22,[1]!obget([1]!obcall("",$B$22,"get",[1]!obMake("","int",E39))),"")</f>
        <v>9.9281735654225294</v>
      </c>
      <c r="G39" s="42">
        <f>IF($D$22,[1]!obget([1]!obcall("",$B$23,"get",[1]!obMake("","int",E39)))^2,"")</f>
        <v>0.20112557838469192</v>
      </c>
      <c r="H39" s="42">
        <f>IF($D$22,[1]!obget([1]!obcall("",$B$24,"get",[1]!obMake("","int",E39))),"")</f>
        <v>0.46727687870700141</v>
      </c>
      <c r="AH39" s="24"/>
      <c r="IV39" s="25"/>
    </row>
    <row r="40" spans="1:257" ht="11.85" customHeight="1" x14ac:dyDescent="0.3">
      <c r="A40" s="28" t="str">
        <f t="shared" si="1"/>
        <v/>
      </c>
      <c r="B40" s="42">
        <f t="shared" si="0"/>
        <v>0.65</v>
      </c>
      <c r="C40" s="48">
        <f>IF($C$14,[1]!obget([1]!obcall("",$B$14,"getInitialMargin",[1]!obMake("","double",$B40))),"")</f>
        <v>3.0162711691390953</v>
      </c>
      <c r="D40" s="45">
        <f>IF($C$13,[1]!obget([1]!obcall("",$B$13,"getInitialMargin",[1]!obMake("","double",$B40))),"")</f>
        <v>2.1508561949254368</v>
      </c>
      <c r="E40" s="42">
        <f t="shared" si="2"/>
        <v>13</v>
      </c>
      <c r="F40" s="42">
        <f>IF($D$22,[1]!obget([1]!obcall("",$B$22,"get",[1]!obMake("","int",E40))),"")</f>
        <v>9.8985341447791253</v>
      </c>
      <c r="G40" s="42">
        <f>IF($D$22,[1]!obget([1]!obcall("",$B$23,"get",[1]!obMake("","int",E40)))^2,"")</f>
        <v>0.25507830821410882</v>
      </c>
      <c r="H40" s="42">
        <f>IF($D$22,[1]!obget([1]!obcall("",$B$24,"get",[1]!obMake("","int",E40))),"")</f>
        <v>0.46296630766188196</v>
      </c>
      <c r="AH40" s="24"/>
      <c r="IV40" s="25"/>
    </row>
    <row r="41" spans="1:257" ht="11.85" customHeight="1" x14ac:dyDescent="0.3">
      <c r="A41" s="28" t="str">
        <f t="shared" si="1"/>
        <v/>
      </c>
      <c r="B41" s="42">
        <f t="shared" si="0"/>
        <v>0.70000000000000007</v>
      </c>
      <c r="C41" s="48">
        <f>IF($C$14,[1]!obget([1]!obcall("",$B$14,"getInitialMargin",[1]!obMake("","double",$B41))),"")</f>
        <v>2.8394765120883587</v>
      </c>
      <c r="D41" s="45">
        <f>IF($C$13,[1]!obget([1]!obcall("",$B$13,"getInitialMargin",[1]!obMake("","double",$B41))),"")</f>
        <v>2.3548699163103892</v>
      </c>
      <c r="E41" s="42">
        <f t="shared" si="2"/>
        <v>14</v>
      </c>
      <c r="F41" s="42">
        <f>IF($D$22,[1]!obget([1]!obcall("",$B$22,"get",[1]!obMake("","int",E41))),"")</f>
        <v>5.8072824758404114</v>
      </c>
      <c r="G41" s="42">
        <f>IF($D$22,[1]!obget([1]!obcall("",$B$23,"get",[1]!obMake("","int",E41)))^2,"")</f>
        <v>0.33166021747523206</v>
      </c>
      <c r="H41" s="42">
        <f>IF($D$22,[1]!obget([1]!obcall("",$B$24,"get",[1]!obMake("","int",E41))),"")</f>
        <v>0.24823636033907914</v>
      </c>
      <c r="AH41" s="24"/>
      <c r="IV41" s="25"/>
    </row>
    <row r="42" spans="1:257" ht="11.85" customHeight="1" x14ac:dyDescent="0.3">
      <c r="A42" s="28" t="str">
        <f t="shared" si="1"/>
        <v/>
      </c>
      <c r="B42" s="42">
        <f t="shared" si="0"/>
        <v>0.75</v>
      </c>
      <c r="C42" s="48">
        <f>IF($C$14,[1]!obget([1]!obcall("",$B$14,"getInitialMargin",[1]!obMake("","double",$B42))),"")</f>
        <v>2.5464369558605577</v>
      </c>
      <c r="D42" s="45">
        <f>IF($C$13,[1]!obget([1]!obcall("",$B$13,"getInitialMargin",[1]!obMake("","double",$B42))),"")</f>
        <v>2.1983917794224079</v>
      </c>
      <c r="E42" s="42">
        <f t="shared" si="2"/>
        <v>15</v>
      </c>
      <c r="F42" s="42">
        <f>IF($D$22,[1]!obget([1]!obcall("",$B$22,"get",[1]!obMake("","int",E42))),"")</f>
        <v>5.8227320037716641</v>
      </c>
      <c r="G42" s="42">
        <f>IF($D$22,[1]!obget([1]!obcall("",$B$23,"get",[1]!obMake("","int",E42)))^2,"")</f>
        <v>1.8324385951027436E-2</v>
      </c>
      <c r="H42" s="42">
        <f>IF($D$22,[1]!obget([1]!obcall("",$B$24,"get",[1]!obMake("","int",E42))),"")</f>
        <v>0.24762693180256634</v>
      </c>
      <c r="AH42" s="24"/>
      <c r="IV42" s="25"/>
    </row>
    <row r="43" spans="1:257" ht="11.85" customHeight="1" x14ac:dyDescent="0.3">
      <c r="A43" s="28" t="str">
        <f t="shared" si="1"/>
        <v/>
      </c>
      <c r="B43" s="42">
        <f t="shared" si="0"/>
        <v>0.8</v>
      </c>
      <c r="C43" s="48">
        <f>IF($C$14,[1]!obget([1]!obcall("",$B$14,"getInitialMargin",[1]!obMake("","double",$B43))),"")</f>
        <v>3.0202512624692268</v>
      </c>
      <c r="D43" s="45">
        <f>IF($C$13,[1]!obget([1]!obcall("",$B$13,"getInitialMargin",[1]!obMake("","double",$B43))),"")</f>
        <v>2.1897329267534502</v>
      </c>
      <c r="E43" s="42">
        <f t="shared" si="2"/>
        <v>16</v>
      </c>
      <c r="F43" s="42">
        <f>IF($D$22,[1]!obget([1]!obcall("",$B$22,"get",[1]!obMake("","int",E43))),"")</f>
        <v>8.6270497561815809</v>
      </c>
      <c r="G43" s="42">
        <f>IF($D$22,[1]!obget([1]!obcall("",$B$23,"get",[1]!obMake("","int",E43)))^2,"")</f>
        <v>4.7890781252257842E-3</v>
      </c>
      <c r="H43" s="42">
        <f>IF($D$22,[1]!obget([1]!obcall("",$B$24,"get",[1]!obMake("","int",E43))),"")</f>
        <v>0.31536441852555308</v>
      </c>
      <c r="AH43" s="24"/>
      <c r="IW43" s="28"/>
    </row>
    <row r="44" spans="1:257" ht="11.85" customHeight="1" x14ac:dyDescent="0.3">
      <c r="A44" s="28" t="str">
        <f t="shared" si="1"/>
        <v/>
      </c>
      <c r="B44" s="42">
        <f t="shared" si="0"/>
        <v>0.85000000000000009</v>
      </c>
      <c r="C44" s="48">
        <f>IF($C$14,[1]!obget([1]!obcall("",$B$14,"getInitialMargin",[1]!obMake("","double",$B44))),"")</f>
        <v>3.3619095721049206</v>
      </c>
      <c r="D44" s="45">
        <f>IF($C$13,[1]!obget([1]!obcall("",$B$13,"getInitialMargin",[1]!obMake("","double",$B44))),"")</f>
        <v>2.3713887011930566</v>
      </c>
      <c r="E44" s="42">
        <f t="shared" si="2"/>
        <v>17</v>
      </c>
      <c r="F44" s="42">
        <f>IF($D$22,[1]!obget([1]!obcall("",$B$22,"get",[1]!obMake("","int",E44))),"")</f>
        <v>6.2239916993655724</v>
      </c>
      <c r="G44" s="42">
        <f>IF($D$22,[1]!obget([1]!obcall("",$B$23,"get",[1]!obMake("","int",E44)))^2,"")</f>
        <v>3.7841687770534243E-3</v>
      </c>
      <c r="H44" s="42">
        <f>IF($D$22,[1]!obget([1]!obcall("",$B$24,"get",[1]!obMake("","int",E44))),"")</f>
        <v>0.23557014028795176</v>
      </c>
      <c r="AH44" s="24"/>
      <c r="IW44" s="28"/>
    </row>
    <row r="45" spans="1:257" ht="11.85" customHeight="1" x14ac:dyDescent="0.3">
      <c r="A45" s="28" t="str">
        <f t="shared" si="1"/>
        <v/>
      </c>
      <c r="B45" s="42">
        <f t="shared" si="0"/>
        <v>0.9</v>
      </c>
      <c r="C45" s="48">
        <f>IF($C$14,[1]!obget([1]!obcall("",$B$14,"getInitialMargin",[1]!obMake("","double",$B45))),"")</f>
        <v>3.2749315451437013</v>
      </c>
      <c r="D45" s="45">
        <f>IF($C$13,[1]!obget([1]!obcall("",$B$13,"getInitialMargin",[1]!obMake("","double",$B45))),"")</f>
        <v>2.2257655487986048</v>
      </c>
      <c r="E45" s="42">
        <f t="shared" si="2"/>
        <v>18</v>
      </c>
      <c r="F45" s="42">
        <f>IF($D$22,[1]!obget([1]!obcall("",$B$22,"get",[1]!obMake("","int",E45))),"")</f>
        <v>6.2960452666939695</v>
      </c>
      <c r="G45" s="42">
        <f>IF($D$22,[1]!obget([1]!obcall("",$B$23,"get",[1]!obMake("","int",E45)))^2,"")</f>
        <v>0.72243041159436105</v>
      </c>
      <c r="H45" s="42">
        <f>IF($D$22,[1]!obget([1]!obcall("",$B$24,"get",[1]!obMake("","int",E45))),"")</f>
        <v>0.2341743504855468</v>
      </c>
      <c r="AH45" s="24"/>
      <c r="IW45" s="28"/>
    </row>
    <row r="46" spans="1:257" ht="11.85" customHeight="1" x14ac:dyDescent="0.3">
      <c r="A46" s="28" t="str">
        <f t="shared" si="1"/>
        <v/>
      </c>
      <c r="B46" s="42">
        <f t="shared" si="0"/>
        <v>0.95000000000000007</v>
      </c>
      <c r="C46" s="48">
        <f>IF($C$14,[1]!obget([1]!obcall("",$B$14,"getInitialMargin",[1]!obMake("","double",$B46))),"")</f>
        <v>3.040436024055154</v>
      </c>
      <c r="D46" s="45">
        <f>IF($C$13,[1]!obget([1]!obcall("",$B$13,"getInitialMargin",[1]!obMake("","double",$B46))),"")</f>
        <v>2.1899734526721444</v>
      </c>
      <c r="E46" s="42">
        <f t="shared" si="2"/>
        <v>19</v>
      </c>
      <c r="F46" s="42">
        <f>IF($D$22,[1]!obget([1]!obcall("",$B$22,"get",[1]!obMake("","int",E46))),"")</f>
        <v>6.2495489459193676</v>
      </c>
      <c r="G46" s="42">
        <f>IF($D$22,[1]!obget([1]!obcall("",$B$23,"get",[1]!obMake("","int",E46)))^2,"")</f>
        <v>0.16652849722558899</v>
      </c>
      <c r="H46" s="42">
        <f>IF($D$22,[1]!obget([1]!obcall("",$B$24,"get",[1]!obMake("","int",E46))),"")</f>
        <v>0.23504825357409975</v>
      </c>
      <c r="AH46" s="24"/>
      <c r="IW46" s="28"/>
    </row>
    <row r="47" spans="1:257" ht="11.85" customHeight="1" x14ac:dyDescent="0.3">
      <c r="A47" s="28">
        <f t="shared" si="1"/>
        <v>1</v>
      </c>
      <c r="B47" s="42">
        <f t="shared" si="0"/>
        <v>1</v>
      </c>
      <c r="C47" s="48">
        <f>IF($C$14,[1]!obget([1]!obcall("",$B$14,"getInitialMargin",[1]!obMake("","double",$B47))),"")</f>
        <v>2.3528920139844134</v>
      </c>
      <c r="D47" s="45">
        <f>IF($C$13,[1]!obget([1]!obcall("",$B$13,"getInitialMargin",[1]!obMake("","double",$B47))),"")</f>
        <v>1.8700862463719001</v>
      </c>
      <c r="E47" s="42">
        <f t="shared" si="2"/>
        <v>20</v>
      </c>
      <c r="F47" s="42">
        <f>IF($D$22,[1]!obget([1]!obcall("",$B$22,"get",[1]!obMake("","int",E47))),"")</f>
        <v>10.065954815317408</v>
      </c>
      <c r="G47" s="42">
        <f>IF($D$22,[1]!obget([1]!obcall("",$B$23,"get",[1]!obMake("","int",E47)))^2,"")</f>
        <v>0.24746659527163806</v>
      </c>
      <c r="H47" s="42">
        <f>IF($D$22,[1]!obget([1]!obcall("",$B$24,"get",[1]!obMake("","int",E47))),"")</f>
        <v>0.48783521401912511</v>
      </c>
      <c r="AH47" s="24"/>
      <c r="IW47" s="28"/>
    </row>
    <row r="48" spans="1:257" ht="11.85" customHeight="1" x14ac:dyDescent="0.3">
      <c r="A48" s="28" t="str">
        <f t="shared" si="1"/>
        <v/>
      </c>
      <c r="B48" s="42">
        <f t="shared" si="0"/>
        <v>1.05</v>
      </c>
      <c r="C48" s="48">
        <f>IF($C$14,[1]!obget([1]!obcall("",$B$14,"getInitialMargin",[1]!obMake("","double",$B48))),"")</f>
        <v>2.7631267303010691</v>
      </c>
      <c r="D48" s="45">
        <f>IF($C$13,[1]!obget([1]!obcall("",$B$13,"getInitialMargin",[1]!obMake("","double",$B48))),"")</f>
        <v>1.8785626912596509</v>
      </c>
      <c r="E48" s="42">
        <f t="shared" si="2"/>
        <v>21</v>
      </c>
      <c r="F48" s="42">
        <f>IF($D$22,[1]!obget([1]!obcall("",$B$22,"get",[1]!obMake("","int",E48))),"")</f>
        <v>9.2357249279852311</v>
      </c>
      <c r="G48" s="42">
        <f>IF($D$22,[1]!obget([1]!obcall("",$B$23,"get",[1]!obMake("","int",E48)))^2,"")</f>
        <v>0.1612904644977958</v>
      </c>
      <c r="H48" s="42">
        <f>IF($D$22,[1]!obget([1]!obcall("",$B$24,"get",[1]!obMake("","int",E48))),"")</f>
        <v>0.37692358226148848</v>
      </c>
      <c r="AH48" s="24"/>
      <c r="IW48" s="28"/>
    </row>
    <row r="49" spans="1:257" ht="11.85" customHeight="1" x14ac:dyDescent="0.3">
      <c r="A49" s="28" t="str">
        <f t="shared" si="1"/>
        <v/>
      </c>
      <c r="B49" s="42">
        <f t="shared" si="0"/>
        <v>1.1000000000000001</v>
      </c>
      <c r="C49" s="48">
        <f>IF($C$14,[1]!obget([1]!obcall("",$B$14,"getInitialMargin",[1]!obMake("","double",$B49))),"")</f>
        <v>2.6363370248593618</v>
      </c>
      <c r="D49" s="45">
        <f>IF($C$13,[1]!obget([1]!obcall("",$B$13,"getInitialMargin",[1]!obMake("","double",$B49))),"")</f>
        <v>1.6766613559047627</v>
      </c>
      <c r="E49" s="42">
        <f t="shared" si="2"/>
        <v>22</v>
      </c>
      <c r="F49" s="42">
        <f>IF($D$22,[1]!obget([1]!obcall("",$B$22,"get",[1]!obMake("","int",E49))),"")</f>
        <v>4.6920363759994608</v>
      </c>
      <c r="G49" s="42">
        <f>IF($D$22,[1]!obget([1]!obcall("",$B$23,"get",[1]!obMake("","int",E49)))^2,"")</f>
        <v>5.4717658813886419E-2</v>
      </c>
      <c r="H49" s="42">
        <f>IF($D$22,[1]!obget([1]!obcall("",$B$24,"get",[1]!obMake("","int",E49))),"")</f>
        <v>0.32067133868203257</v>
      </c>
      <c r="AH49" s="24"/>
      <c r="IW49" s="28"/>
    </row>
    <row r="50" spans="1:257" ht="11.85" customHeight="1" x14ac:dyDescent="0.3">
      <c r="A50" s="28" t="str">
        <f t="shared" si="1"/>
        <v/>
      </c>
      <c r="B50" s="42">
        <f t="shared" si="0"/>
        <v>1.1500000000000001</v>
      </c>
      <c r="C50" s="48">
        <f>IF($C$14,[1]!obget([1]!obcall("",$B$14,"getInitialMargin",[1]!obMake("","double",$B50))),"")</f>
        <v>2.6375144263136967</v>
      </c>
      <c r="D50" s="45">
        <f>IF($C$13,[1]!obget([1]!obcall("",$B$13,"getInitialMargin",[1]!obMake("","double",$B50))),"")</f>
        <v>1.8988197206171551</v>
      </c>
      <c r="E50" s="42">
        <f t="shared" si="2"/>
        <v>23</v>
      </c>
      <c r="F50" s="42">
        <f>IF($D$22,[1]!obget([1]!obcall("",$B$22,"get",[1]!obMake("","int",E50))),"")</f>
        <v>22.160879927705395</v>
      </c>
      <c r="G50" s="42">
        <f>IF($D$22,[1]!obget([1]!obcall("",$B$23,"get",[1]!obMake("","int",E50)))^2,"")</f>
        <v>0.37205203553639321</v>
      </c>
      <c r="H50" s="42">
        <f>IF($D$22,[1]!obget([1]!obcall("",$B$24,"get",[1]!obMake("","int",E50))),"")</f>
        <v>5.6296806107921409</v>
      </c>
      <c r="AH50" s="24"/>
      <c r="IW50" s="28"/>
    </row>
    <row r="51" spans="1:257" ht="11.85" customHeight="1" x14ac:dyDescent="0.3">
      <c r="A51" s="28" t="str">
        <f t="shared" si="1"/>
        <v/>
      </c>
      <c r="B51" s="42">
        <f t="shared" si="0"/>
        <v>1.2000000000000002</v>
      </c>
      <c r="C51" s="48">
        <f>IF($C$14,[1]!obget([1]!obcall("",$B$14,"getInitialMargin",[1]!obMake("","double",$B51))),"")</f>
        <v>2.7384560708144008</v>
      </c>
      <c r="D51" s="45">
        <f>IF($C$13,[1]!obget([1]!obcall("",$B$13,"getInitialMargin",[1]!obMake("","double",$B51))),"")</f>
        <v>1.7294039059966162</v>
      </c>
      <c r="E51" s="42">
        <f t="shared" si="2"/>
        <v>24</v>
      </c>
      <c r="F51" s="42">
        <f>IF($D$22,[1]!obget([1]!obcall("",$B$22,"get",[1]!obMake("","int",E51))),"")</f>
        <v>9.7272681540602921</v>
      </c>
      <c r="G51" s="42">
        <f>IF($D$22,[1]!obget([1]!obcall("",$B$23,"get",[1]!obMake("","int",E51)))^2,"")</f>
        <v>6.7246792146663639E-2</v>
      </c>
      <c r="H51" s="42">
        <f>IF($D$22,[1]!obget([1]!obcall("",$B$24,"get",[1]!obMake("","int",E51))),"")</f>
        <v>0.43883455243774661</v>
      </c>
      <c r="AH51" s="24"/>
      <c r="IW51" s="28"/>
    </row>
    <row r="52" spans="1:257" ht="11.85" customHeight="1" x14ac:dyDescent="0.3">
      <c r="A52" s="28" t="str">
        <f t="shared" si="1"/>
        <v/>
      </c>
      <c r="B52" s="42">
        <f t="shared" si="0"/>
        <v>1.25</v>
      </c>
      <c r="C52" s="48">
        <f>IF($C$14,[1]!obget([1]!obcall("",$B$14,"getInitialMargin",[1]!obMake("","double",$B52))),"")</f>
        <v>2.6783206342239936</v>
      </c>
      <c r="D52" s="45">
        <f>IF($C$13,[1]!obget([1]!obcall("",$B$13,"getInitialMargin",[1]!obMake("","double",$B52))),"")</f>
        <v>1.8317550788304893</v>
      </c>
      <c r="E52" s="42">
        <f t="shared" si="2"/>
        <v>25</v>
      </c>
      <c r="F52" s="42">
        <f>IF($D$22,[1]!obget([1]!obcall("",$B$22,"get",[1]!obMake("","int",E52))),"")</f>
        <v>6.7477695402237954</v>
      </c>
      <c r="G52" s="42">
        <f>IF($D$22,[1]!obget([1]!obcall("",$B$23,"get",[1]!obMake("","int",E52)))^2,"")</f>
        <v>0.26219555994468086</v>
      </c>
      <c r="H52" s="42">
        <f>IF($D$22,[1]!obget([1]!obcall("",$B$24,"get",[1]!obMake("","int",E52))),"")</f>
        <v>0.23076043954145975</v>
      </c>
      <c r="AH52" s="24"/>
      <c r="IW52" s="28"/>
    </row>
    <row r="53" spans="1:257" ht="11.85" customHeight="1" x14ac:dyDescent="0.3">
      <c r="A53" s="28" t="str">
        <f t="shared" si="1"/>
        <v/>
      </c>
      <c r="B53" s="42">
        <f t="shared" si="0"/>
        <v>1.3</v>
      </c>
      <c r="C53" s="48">
        <f>IF($C$14,[1]!obget([1]!obcall("",$B$14,"getInitialMargin",[1]!obMake("","double",$B53))),"")</f>
        <v>2.9109257418882439</v>
      </c>
      <c r="D53" s="45">
        <f>IF($C$13,[1]!obget([1]!obcall("",$B$13,"getInitialMargin",[1]!obMake("","double",$B53))),"")</f>
        <v>2.0435769465539484</v>
      </c>
      <c r="E53" s="42">
        <f t="shared" si="2"/>
        <v>26</v>
      </c>
      <c r="F53" s="42">
        <f>IF($D$22,[1]!obget([1]!obcall("",$B$22,"get",[1]!obMake("","int",E53))),"")</f>
        <v>6.4482680408975481</v>
      </c>
      <c r="G53" s="42">
        <f>IF($D$22,[1]!obget([1]!obcall("",$B$23,"get",[1]!obMake("","int",E53)))^2,"")</f>
        <v>0.13990128462316645</v>
      </c>
      <c r="H53" s="42">
        <f>IF($D$22,[1]!obget([1]!obcall("",$B$24,"get",[1]!obMake("","int",E53))),"")</f>
        <v>0.23199560073925174</v>
      </c>
      <c r="AH53" s="24"/>
      <c r="IW53" s="28"/>
    </row>
    <row r="54" spans="1:257" ht="11.85" customHeight="1" x14ac:dyDescent="0.3">
      <c r="A54" s="28" t="str">
        <f t="shared" si="1"/>
        <v/>
      </c>
      <c r="B54" s="42">
        <f t="shared" si="0"/>
        <v>1.35</v>
      </c>
      <c r="C54" s="48">
        <f>IF($C$14,[1]!obget([1]!obcall("",$B$14,"getInitialMargin",[1]!obMake("","double",$B54))),"")</f>
        <v>2.8543279680199447</v>
      </c>
      <c r="D54" s="45">
        <f>IF($C$13,[1]!obget([1]!obcall("",$B$13,"getInitialMargin",[1]!obMake("","double",$B54))),"")</f>
        <v>1.9560150402750252</v>
      </c>
      <c r="E54" s="42">
        <f t="shared" si="2"/>
        <v>27</v>
      </c>
      <c r="F54" s="42">
        <f>IF($D$22,[1]!obget([1]!obcall("",$B$22,"get",[1]!obMake("","int",E54))),"")</f>
        <v>9.7969024812019896</v>
      </c>
      <c r="G54" s="42">
        <f>IF($D$22,[1]!obget([1]!obcall("",$B$23,"get",[1]!obMake("","int",E54)))^2,"")</f>
        <v>1.1817384279431784</v>
      </c>
      <c r="H54" s="42">
        <f>IF($D$22,[1]!obget([1]!obcall("",$B$24,"get",[1]!obMake("","int",E54))),"")</f>
        <v>0.44848655633998913</v>
      </c>
      <c r="AH54" s="24"/>
      <c r="IW54" s="28"/>
    </row>
    <row r="55" spans="1:257" ht="11.85" customHeight="1" x14ac:dyDescent="0.3">
      <c r="A55" s="28" t="str">
        <f t="shared" si="1"/>
        <v/>
      </c>
      <c r="B55" s="42">
        <f t="shared" si="0"/>
        <v>1.4000000000000001</v>
      </c>
      <c r="C55" s="48">
        <f>IF($C$14,[1]!obget([1]!obcall("",$B$14,"getInitialMargin",[1]!obMake("","double",$B55))),"")</f>
        <v>2.7744094227088354</v>
      </c>
      <c r="D55" s="45">
        <f>IF($C$13,[1]!obget([1]!obcall("",$B$13,"getInitialMargin",[1]!obMake("","double",$B55))),"")</f>
        <v>2.0810632867433552</v>
      </c>
      <c r="E55" s="42">
        <f t="shared" si="2"/>
        <v>28</v>
      </c>
      <c r="F55" s="42">
        <f>IF($D$22,[1]!obget([1]!obcall("",$B$22,"get",[1]!obMake("","int",E55))),"")</f>
        <v>6.1637509945810161</v>
      </c>
      <c r="G55" s="42">
        <f>IF($D$22,[1]!obget([1]!obcall("",$B$23,"get",[1]!obMake("","int",E55)))^2,"")</f>
        <v>0.25850766724197471</v>
      </c>
      <c r="H55" s="42">
        <f>IF($D$22,[1]!obget([1]!obcall("",$B$24,"get",[1]!obMake("","int",E55))),"")</f>
        <v>0.2369168522382965</v>
      </c>
      <c r="AH55" s="24"/>
      <c r="IW55" s="28"/>
    </row>
    <row r="56" spans="1:257" ht="11.85" customHeight="1" x14ac:dyDescent="0.3">
      <c r="A56" s="28" t="str">
        <f t="shared" si="1"/>
        <v/>
      </c>
      <c r="B56" s="42">
        <f t="shared" si="0"/>
        <v>1.4500000000000002</v>
      </c>
      <c r="C56" s="48">
        <f>IF($C$14,[1]!obget([1]!obcall("",$B$14,"getInitialMargin",[1]!obMake("","double",$B56))),"")</f>
        <v>3.052737314066615</v>
      </c>
      <c r="D56" s="45">
        <f>IF($C$13,[1]!obget([1]!obcall("",$B$13,"getInitialMargin",[1]!obMake("","double",$B56))),"")</f>
        <v>1.880649027026783</v>
      </c>
      <c r="E56" s="42">
        <f t="shared" si="2"/>
        <v>29</v>
      </c>
      <c r="F56" s="42">
        <f>IF($D$22,[1]!obget([1]!obcall("",$B$22,"get",[1]!obMake("","int",E56))),"")</f>
        <v>19.898647628916454</v>
      </c>
      <c r="G56" s="42">
        <f>IF($D$22,[1]!obget([1]!obcall("",$B$23,"get",[1]!obMake("","int",E56)))^2,"")</f>
        <v>4.4885204260978133E-2</v>
      </c>
      <c r="H56" s="42">
        <f>IF($D$22,[1]!obget([1]!obcall("",$B$24,"get",[1]!obMake("","int",E56))),"")</f>
        <v>4.1662311170549602</v>
      </c>
      <c r="AH56" s="24"/>
      <c r="IW56" s="28"/>
    </row>
    <row r="57" spans="1:257" ht="11.85" customHeight="1" x14ac:dyDescent="0.3">
      <c r="A57" s="28">
        <f t="shared" si="1"/>
        <v>1.5</v>
      </c>
      <c r="B57" s="42">
        <f t="shared" si="0"/>
        <v>1.5</v>
      </c>
      <c r="C57" s="48">
        <f>IF($C$14,[1]!obget([1]!obcall("",$B$14,"getInitialMargin",[1]!obMake("","double",$B57))),"")</f>
        <v>2.1841566239527577</v>
      </c>
      <c r="D57" s="45">
        <f>IF($C$13,[1]!obget([1]!obcall("",$B$13,"getInitialMargin",[1]!obMake("","double",$B57))),"")</f>
        <v>1.717995088065746</v>
      </c>
      <c r="E57" s="42">
        <f t="shared" si="2"/>
        <v>30</v>
      </c>
      <c r="F57" s="42">
        <f>IF($D$22,[1]!obget([1]!obcall("",$B$22,"get",[1]!obMake("","int",E57))),"")</f>
        <v>7.2394024099972034</v>
      </c>
      <c r="G57" s="42">
        <f>IF($D$22,[1]!obget([1]!obcall("",$B$23,"get",[1]!obMake("","int",E57)))^2,"")</f>
        <v>1.7868337634487134E-2</v>
      </c>
      <c r="H57" s="42">
        <f>IF($D$22,[1]!obget([1]!obcall("",$B$24,"get",[1]!obMake("","int",E57))),"")</f>
        <v>0.23750580850539649</v>
      </c>
      <c r="AH57" s="24"/>
      <c r="IW57" s="28"/>
    </row>
    <row r="58" spans="1:257" ht="11.85" customHeight="1" x14ac:dyDescent="0.3">
      <c r="A58" s="28" t="str">
        <f t="shared" si="1"/>
        <v/>
      </c>
      <c r="B58" s="42">
        <f t="shared" si="0"/>
        <v>1.55</v>
      </c>
      <c r="C58" s="48">
        <f>IF($C$14,[1]!obget([1]!obcall("",$B$14,"getInitialMargin",[1]!obMake("","double",$B58))),"")</f>
        <v>2.661406948769784</v>
      </c>
      <c r="D58" s="45">
        <f>IF($C$13,[1]!obget([1]!obcall("",$B$13,"getInitialMargin",[1]!obMake("","double",$B58))),"")</f>
        <v>1.6314790093760676</v>
      </c>
      <c r="E58" s="42">
        <f t="shared" si="2"/>
        <v>31</v>
      </c>
      <c r="F58" s="42">
        <f>IF($D$22,[1]!obget([1]!obcall("",$B$22,"get",[1]!obMake("","int",E58))),"")</f>
        <v>19.231523078897037</v>
      </c>
      <c r="G58" s="42">
        <f>IF($D$22,[1]!obget([1]!obcall("",$B$23,"get",[1]!obMake("","int",E58)))^2,"")</f>
        <v>0.25492617286948566</v>
      </c>
      <c r="H58" s="42">
        <f>IF($D$22,[1]!obget([1]!obcall("",$B$24,"get",[1]!obMake("","int",E58))),"")</f>
        <v>3.7787437797882202</v>
      </c>
      <c r="AH58" s="24"/>
      <c r="IW58" s="28"/>
    </row>
    <row r="59" spans="1:257" ht="11.85" customHeight="1" x14ac:dyDescent="0.3">
      <c r="A59" s="28" t="str">
        <f t="shared" si="1"/>
        <v/>
      </c>
      <c r="B59" s="42">
        <f t="shared" si="0"/>
        <v>1.6</v>
      </c>
      <c r="C59" s="48">
        <f>IF($C$14,[1]!obget([1]!obcall("",$B$14,"getInitialMargin",[1]!obMake("","double",$B59))),"")</f>
        <v>3.3779075426573613</v>
      </c>
      <c r="D59" s="45">
        <f>IF($C$13,[1]!obget([1]!obcall("",$B$13,"getInitialMargin",[1]!obMake("","double",$B59))),"")</f>
        <v>1.6700031382924252</v>
      </c>
      <c r="E59" s="42">
        <f t="shared" si="2"/>
        <v>32</v>
      </c>
      <c r="F59" s="42">
        <f>IF($D$22,[1]!obget([1]!obcall("",$B$22,"get",[1]!obMake("","int",E59))),"")</f>
        <v>6.4402436436061139</v>
      </c>
      <c r="G59" s="42">
        <f>IF($D$22,[1]!obget([1]!obcall("",$B$23,"get",[1]!obMake("","int",E59)))^2,"")</f>
        <v>0.44544141513992724</v>
      </c>
      <c r="H59" s="42">
        <f>IF($D$22,[1]!obget([1]!obcall("",$B$24,"get",[1]!obMake("","int",E59))),"")</f>
        <v>0.23208435412696182</v>
      </c>
      <c r="AH59" s="24"/>
      <c r="IW59" s="28"/>
    </row>
    <row r="60" spans="1:257" ht="11.85" customHeight="1" x14ac:dyDescent="0.3">
      <c r="A60" s="28" t="str">
        <f t="shared" si="1"/>
        <v/>
      </c>
      <c r="B60" s="42">
        <f t="shared" si="0"/>
        <v>1.6500000000000001</v>
      </c>
      <c r="C60" s="48">
        <f>IF($C$14,[1]!obget([1]!obcall("",$B$14,"getInitialMargin",[1]!obMake("","double",$B60))),"")</f>
        <v>2.7246030306864313</v>
      </c>
      <c r="D60" s="45">
        <f>IF($C$13,[1]!obget([1]!obcall("",$B$13,"getInitialMargin",[1]!obMake("","double",$B60))),"")</f>
        <v>1.7340961251775333</v>
      </c>
      <c r="E60" s="42">
        <f t="shared" si="2"/>
        <v>33</v>
      </c>
      <c r="F60" s="42">
        <f>IF($D$22,[1]!obget([1]!obcall("",$B$22,"get",[1]!obMake("","int",E60))),"")</f>
        <v>9.6004337650299618</v>
      </c>
      <c r="G60" s="42">
        <f>IF($D$22,[1]!obget([1]!obcall("",$B$23,"get",[1]!obMake("","int",E60)))^2,"")</f>
        <v>1.6606218816327437E-3</v>
      </c>
      <c r="H60" s="42">
        <f>IF($D$22,[1]!obget([1]!obcall("",$B$24,"get",[1]!obMake("","int",E60))),"")</f>
        <v>0.42181611543134911</v>
      </c>
      <c r="AH60" s="24"/>
      <c r="IW60" s="28"/>
    </row>
    <row r="61" spans="1:257" ht="11.85" customHeight="1" x14ac:dyDescent="0.3">
      <c r="A61" s="28" t="str">
        <f t="shared" si="1"/>
        <v/>
      </c>
      <c r="B61" s="42">
        <f t="shared" si="0"/>
        <v>1.7000000000000002</v>
      </c>
      <c r="C61" s="48">
        <f>IF($C$14,[1]!obget([1]!obcall("",$B$14,"getInitialMargin",[1]!obMake("","double",$B61))),"")</f>
        <v>2.360123135984292</v>
      </c>
      <c r="D61" s="45">
        <f>IF($C$13,[1]!obget([1]!obcall("",$B$13,"getInitialMargin",[1]!obMake("","double",$B61))),"")</f>
        <v>1.6224297372076626</v>
      </c>
      <c r="E61" s="42">
        <f t="shared" si="2"/>
        <v>34</v>
      </c>
      <c r="F61" s="42">
        <f>IF($D$22,[1]!obget([1]!obcall("",$B$22,"get",[1]!obMake("","int",E61))),"")</f>
        <v>5.6925821267927885</v>
      </c>
      <c r="G61" s="42">
        <f>IF($D$22,[1]!obget([1]!obcall("",$B$23,"get",[1]!obMake("","int",E61)))^2,"")</f>
        <v>0.24524981470197368</v>
      </c>
      <c r="H61" s="42">
        <f>IF($D$22,[1]!obget([1]!obcall("",$B$24,"get",[1]!obMake("","int",E61))),"")</f>
        <v>0.25309759139059906</v>
      </c>
      <c r="AH61" s="24"/>
      <c r="IW61" s="28"/>
    </row>
    <row r="62" spans="1:257" ht="11.85" customHeight="1" x14ac:dyDescent="0.3">
      <c r="A62" s="28" t="str">
        <f t="shared" si="1"/>
        <v/>
      </c>
      <c r="B62" s="42">
        <f t="shared" si="0"/>
        <v>1.75</v>
      </c>
      <c r="C62" s="48">
        <f>IF($C$14,[1]!obget([1]!obcall("",$B$14,"getInitialMargin",[1]!obMake("","double",$B62))),"")</f>
        <v>2.6308157660131606</v>
      </c>
      <c r="D62" s="45">
        <f>IF($C$13,[1]!obget([1]!obcall("",$B$13,"getInitialMargin",[1]!obMake("","double",$B62))),"")</f>
        <v>1.6622105595972601</v>
      </c>
      <c r="E62" s="42">
        <f t="shared" si="2"/>
        <v>35</v>
      </c>
      <c r="F62" s="42">
        <f>IF($D$22,[1]!obget([1]!obcall("",$B$22,"get",[1]!obMake("","int",E62))),"")</f>
        <v>9.320968786188601</v>
      </c>
      <c r="G62" s="42">
        <f>IF($D$22,[1]!obget([1]!obcall("",$B$23,"get",[1]!obMake("","int",E62)))^2,"")</f>
        <v>0.15562241617419895</v>
      </c>
      <c r="H62" s="42">
        <f>IF($D$22,[1]!obget([1]!obcall("",$B$24,"get",[1]!obMake("","int",E62))),"")</f>
        <v>0.38687903968042292</v>
      </c>
      <c r="AH62" s="24"/>
      <c r="IW62" s="28"/>
    </row>
    <row r="63" spans="1:257" ht="11.85" customHeight="1" x14ac:dyDescent="0.3">
      <c r="A63" s="28" t="str">
        <f t="shared" si="1"/>
        <v/>
      </c>
      <c r="B63" s="42">
        <f t="shared" si="0"/>
        <v>1.8</v>
      </c>
      <c r="C63" s="48">
        <f>IF($C$14,[1]!obget([1]!obcall("",$B$14,"getInitialMargin",[1]!obMake("","double",$B63))),"")</f>
        <v>2.8438837187397503</v>
      </c>
      <c r="D63" s="45">
        <f>IF($C$13,[1]!obget([1]!obcall("",$B$13,"getInitialMargin",[1]!obMake("","double",$B63))),"")</f>
        <v>1.8509680650628064</v>
      </c>
      <c r="E63" s="42">
        <f t="shared" si="2"/>
        <v>36</v>
      </c>
      <c r="F63" s="42">
        <f>IF($D$22,[1]!obget([1]!obcall("",$B$22,"get",[1]!obMake("","int",E63))),"")</f>
        <v>7.7949192806851437</v>
      </c>
      <c r="G63" s="42">
        <f>IF($D$22,[1]!obget([1]!obcall("",$B$23,"get",[1]!obMake("","int",E63)))^2,"")</f>
        <v>0.58949548880450675</v>
      </c>
      <c r="H63" s="42">
        <f>IF($D$22,[1]!obget([1]!obcall("",$B$24,"get",[1]!obMake("","int",E63))),"")</f>
        <v>0.25824840563238882</v>
      </c>
      <c r="AH63" s="24"/>
      <c r="IW63" s="28"/>
    </row>
    <row r="64" spans="1:257" ht="11.85" customHeight="1" x14ac:dyDescent="0.3">
      <c r="A64" s="28" t="str">
        <f t="shared" si="1"/>
        <v/>
      </c>
      <c r="B64" s="42">
        <f t="shared" si="0"/>
        <v>1.85</v>
      </c>
      <c r="C64" s="48">
        <f>IF($C$14,[1]!obget([1]!obcall("",$B$14,"getInitialMargin",[1]!obMake("","double",$B64))),"")</f>
        <v>2.8257495028311368</v>
      </c>
      <c r="D64" s="45">
        <f>IF($C$13,[1]!obget([1]!obcall("",$B$13,"getInitialMargin",[1]!obMake("","double",$B64))),"")</f>
        <v>1.7026998821642871</v>
      </c>
      <c r="E64" s="42">
        <f t="shared" si="2"/>
        <v>37</v>
      </c>
      <c r="F64" s="42">
        <f>IF($D$22,[1]!obget([1]!obcall("",$B$22,"get",[1]!obMake("","int",E64))),"")</f>
        <v>8.7686992002989257</v>
      </c>
      <c r="G64" s="42">
        <f>IF($D$22,[1]!obget([1]!obcall("",$B$23,"get",[1]!obMake("","int",E64)))^2,"")</f>
        <v>1.7033170856945352</v>
      </c>
      <c r="H64" s="42">
        <f>IF($D$22,[1]!obget([1]!obcall("",$B$24,"get",[1]!obMake("","int",E64))),"")</f>
        <v>0.32819818928978051</v>
      </c>
      <c r="AH64" s="24"/>
      <c r="IW64" s="28"/>
    </row>
    <row r="65" spans="1:257" ht="11.85" customHeight="1" x14ac:dyDescent="0.3">
      <c r="A65" s="28" t="str">
        <f t="shared" si="1"/>
        <v/>
      </c>
      <c r="B65" s="42">
        <f t="shared" si="0"/>
        <v>1.9000000000000001</v>
      </c>
      <c r="C65" s="48">
        <f>IF($C$14,[1]!obget([1]!obcall("",$B$14,"getInitialMargin",[1]!obMake("","double",$B65))),"")</f>
        <v>2.8873586432081382</v>
      </c>
      <c r="D65" s="45">
        <f>IF($C$13,[1]!obget([1]!obcall("",$B$13,"getInitialMargin",[1]!obMake("","double",$B65))),"")</f>
        <v>1.8907243014571125</v>
      </c>
      <c r="E65" s="42">
        <f t="shared" si="2"/>
        <v>38</v>
      </c>
      <c r="F65" s="42">
        <f>IF($D$22,[1]!obget([1]!obcall("",$B$22,"get",[1]!obMake("","int",E65))),"")</f>
        <v>6.9026369863062325</v>
      </c>
      <c r="G65" s="42">
        <f>IF($D$22,[1]!obget([1]!obcall("",$B$23,"get",[1]!obMake("","int",E65)))^2,"")</f>
        <v>1.5649817426443028E-3</v>
      </c>
      <c r="H65" s="42">
        <f>IF($D$22,[1]!obget([1]!obcall("",$B$24,"get",[1]!obMake("","int",E65))),"")</f>
        <v>0.23170891604546218</v>
      </c>
      <c r="AH65" s="24"/>
      <c r="IW65" s="28"/>
    </row>
    <row r="66" spans="1:257" ht="11.85" customHeight="1" x14ac:dyDescent="0.3">
      <c r="A66" s="28" t="str">
        <f t="shared" si="1"/>
        <v/>
      </c>
      <c r="B66" s="42">
        <f t="shared" si="0"/>
        <v>1.9500000000000002</v>
      </c>
      <c r="C66" s="48">
        <f>IF($C$14,[1]!obget([1]!obcall("",$B$14,"getInitialMargin",[1]!obMake("","double",$B66))),"")</f>
        <v>2.9661666677308069</v>
      </c>
      <c r="D66" s="45">
        <f>IF($C$13,[1]!obget([1]!obcall("",$B$13,"getInitialMargin",[1]!obMake("","double",$B66))),"")</f>
        <v>1.7828928775254811</v>
      </c>
      <c r="E66" s="42">
        <f t="shared" si="2"/>
        <v>39</v>
      </c>
      <c r="F66" s="42">
        <f>IF($D$22,[1]!obget([1]!obcall("",$B$22,"get",[1]!obMake("","int",E66))),"")</f>
        <v>4.836434522779145</v>
      </c>
      <c r="G66" s="42">
        <f>IF($D$22,[1]!obget([1]!obcall("",$B$23,"get",[1]!obMake("","int",E66)))^2,"")</f>
        <v>6.2174736634127686E-3</v>
      </c>
      <c r="H66" s="42">
        <f>IF($D$22,[1]!obget([1]!obcall("",$B$24,"get",[1]!obMake("","int",E66))),"")</f>
        <v>0.30813069371147928</v>
      </c>
      <c r="AH66" s="24"/>
      <c r="IW66" s="28"/>
    </row>
    <row r="67" spans="1:257" ht="11.85" customHeight="1" x14ac:dyDescent="0.3">
      <c r="A67" s="28">
        <f t="shared" si="1"/>
        <v>2</v>
      </c>
      <c r="B67" s="42">
        <f t="shared" si="0"/>
        <v>2</v>
      </c>
      <c r="C67" s="48">
        <f>IF($C$14,[1]!obget([1]!obcall("",$B$14,"getInitialMargin",[1]!obMake("","double",$B67))),"")</f>
        <v>2.3753636991726346</v>
      </c>
      <c r="D67" s="45">
        <f>IF($C$13,[1]!obget([1]!obcall("",$B$13,"getInitialMargin",[1]!obMake("","double",$B67))),"")</f>
        <v>1.5302539602096896</v>
      </c>
      <c r="E67" s="42">
        <f t="shared" si="2"/>
        <v>40</v>
      </c>
      <c r="F67" s="42">
        <f>IF($D$22,[1]!obget([1]!obcall("",$B$22,"get",[1]!obMake("","int",E67))),"")</f>
        <v>3.2985712845312558</v>
      </c>
      <c r="G67" s="42">
        <f>IF($D$22,[1]!obget([1]!obcall("",$B$23,"get",[1]!obMake("","int",E67)))^2,"")</f>
        <v>3.627182146823435E-2</v>
      </c>
      <c r="H67" s="42">
        <f>IF($D$22,[1]!obget([1]!obcall("",$B$24,"get",[1]!obMake("","int",E67))),"")</f>
        <v>0.4900259640527127</v>
      </c>
      <c r="AH67" s="24"/>
      <c r="IW67" s="28"/>
    </row>
    <row r="68" spans="1:257" ht="11.85" customHeight="1" x14ac:dyDescent="0.3">
      <c r="A68" s="28" t="str">
        <f t="shared" si="1"/>
        <v/>
      </c>
      <c r="B68" s="42">
        <f t="shared" si="0"/>
        <v>2.0500000000000003</v>
      </c>
      <c r="C68" s="48">
        <f>IF($C$14,[1]!obget([1]!obcall("",$B$14,"getInitialMargin",[1]!obMake("","double",$B68))),"")</f>
        <v>2.8712674550687822</v>
      </c>
      <c r="D68" s="45">
        <f>IF($C$13,[1]!obget([1]!obcall("",$B$13,"getInitialMargin",[1]!obMake("","double",$B68))),"")</f>
        <v>1.4803835713001805</v>
      </c>
      <c r="E68" s="42">
        <f t="shared" si="2"/>
        <v>41</v>
      </c>
      <c r="F68" s="42">
        <f>IF($D$22,[1]!obget([1]!obcall("",$B$22,"get",[1]!obMake("","int",E68))),"")</f>
        <v>12.046467011611673</v>
      </c>
      <c r="G68" s="42">
        <f>IF($D$22,[1]!obget([1]!obcall("",$B$23,"get",[1]!obMake("","int",E68)))^2,"")</f>
        <v>9.8294554263207495E-4</v>
      </c>
      <c r="H68" s="42">
        <f>IF($D$22,[1]!obget([1]!obcall("",$B$24,"get",[1]!obMake("","int",E68))),"")</f>
        <v>0.87797439652425169</v>
      </c>
      <c r="AH68" s="24"/>
      <c r="IW68" s="28"/>
    </row>
    <row r="69" spans="1:257" ht="11.85" customHeight="1" x14ac:dyDescent="0.3">
      <c r="A69" s="28" t="str">
        <f t="shared" si="1"/>
        <v/>
      </c>
      <c r="B69" s="42">
        <f t="shared" si="0"/>
        <v>2.1</v>
      </c>
      <c r="C69" s="48">
        <f>IF($C$14,[1]!obget([1]!obcall("",$B$14,"getInitialMargin",[1]!obMake("","double",$B69))),"")</f>
        <v>3.1135055333226873</v>
      </c>
      <c r="D69" s="45">
        <f>IF($C$13,[1]!obget([1]!obcall("",$B$13,"getInitialMargin",[1]!obMake("","double",$B69))),"")</f>
        <v>1.5976907506466183</v>
      </c>
      <c r="E69" s="42">
        <f t="shared" si="2"/>
        <v>42</v>
      </c>
      <c r="F69" s="42">
        <f>IF($D$22,[1]!obget([1]!obcall("",$B$22,"get",[1]!obMake("","int",E69))),"")</f>
        <v>10.389736918957706</v>
      </c>
      <c r="G69" s="42">
        <f>IF($D$22,[1]!obget([1]!obcall("",$B$23,"get",[1]!obMake("","int",E69)))^2,"")</f>
        <v>1.6681424165994152</v>
      </c>
      <c r="H69" s="42">
        <f>IF($D$22,[1]!obget([1]!obcall("",$B$24,"get",[1]!obMake("","int",E69))),"")</f>
        <v>0.53951755123960288</v>
      </c>
      <c r="AH69" s="24"/>
      <c r="IW69" s="28"/>
    </row>
    <row r="70" spans="1:257" ht="11.85" customHeight="1" x14ac:dyDescent="0.3">
      <c r="A70" s="28" t="str">
        <f t="shared" si="1"/>
        <v/>
      </c>
      <c r="B70" s="42">
        <f t="shared" si="0"/>
        <v>2.15</v>
      </c>
      <c r="C70" s="48">
        <f>IF($C$14,[1]!obget([1]!obcall("",$B$14,"getInitialMargin",[1]!obMake("","double",$B70))),"")</f>
        <v>2.991418382858539</v>
      </c>
      <c r="D70" s="45">
        <f>IF($C$13,[1]!obget([1]!obcall("",$B$13,"getInitialMargin",[1]!obMake("","double",$B70))),"")</f>
        <v>1.4467811537487096</v>
      </c>
      <c r="E70" s="42">
        <f t="shared" si="2"/>
        <v>43</v>
      </c>
      <c r="F70" s="42">
        <f>IF($D$22,[1]!obget([1]!obcall("",$B$22,"get",[1]!obMake("","int",E70))),"")</f>
        <v>5.6414010226943478</v>
      </c>
      <c r="G70" s="42">
        <f>IF($D$22,[1]!obget([1]!obcall("",$B$23,"get",[1]!obMake("","int",E70)))^2,"")</f>
        <v>5.0134796039931734E-2</v>
      </c>
      <c r="H70" s="42">
        <f>IF($D$22,[1]!obget([1]!obcall("",$B$24,"get",[1]!obMake("","int",E70))),"")</f>
        <v>0.25545824503529613</v>
      </c>
      <c r="AH70" s="24"/>
      <c r="IW70" s="28"/>
    </row>
    <row r="71" spans="1:257" ht="11.85" customHeight="1" x14ac:dyDescent="0.3">
      <c r="A71" s="28" t="str">
        <f t="shared" si="1"/>
        <v/>
      </c>
      <c r="B71" s="42">
        <f t="shared" si="0"/>
        <v>2.2000000000000002</v>
      </c>
      <c r="C71" s="48">
        <f>IF($C$14,[1]!obget([1]!obcall("",$B$14,"getInitialMargin",[1]!obMake("","double",$B71))),"")</f>
        <v>2.6580105560429992</v>
      </c>
      <c r="D71" s="45">
        <f>IF($C$13,[1]!obget([1]!obcall("",$B$13,"getInitialMargin",[1]!obMake("","double",$B71))),"")</f>
        <v>1.4945943570002689</v>
      </c>
      <c r="E71" s="42">
        <f t="shared" si="2"/>
        <v>44</v>
      </c>
      <c r="F71" s="42">
        <f>IF($D$22,[1]!obget([1]!obcall("",$B$22,"get",[1]!obMake("","int",E71))),"")</f>
        <v>3.4704438798743067</v>
      </c>
      <c r="G71" s="42">
        <f>IF($D$22,[1]!obget([1]!obcall("",$B$23,"get",[1]!obMake("","int",E71)))^2,"")</f>
        <v>4.2847281477376388E-3</v>
      </c>
      <c r="H71" s="42">
        <f>IF($D$22,[1]!obget([1]!obcall("",$B$24,"get",[1]!obMake("","int",E71))),"")</f>
        <v>0.46440174318730293</v>
      </c>
      <c r="AH71" s="24"/>
      <c r="IW71" s="28"/>
    </row>
    <row r="72" spans="1:257" ht="11.85" customHeight="1" x14ac:dyDescent="0.3">
      <c r="A72" s="28" t="str">
        <f t="shared" si="1"/>
        <v/>
      </c>
      <c r="B72" s="42">
        <f t="shared" si="0"/>
        <v>2.25</v>
      </c>
      <c r="C72" s="48">
        <f>IF($C$14,[1]!obget([1]!obcall("",$B$14,"getInitialMargin",[1]!obMake("","double",$B72))),"")</f>
        <v>3.186418828432295</v>
      </c>
      <c r="D72" s="45">
        <f>IF($C$13,[1]!obget([1]!obcall("",$B$13,"getInitialMargin",[1]!obMake("","double",$B72))),"")</f>
        <v>1.6297460834064637</v>
      </c>
      <c r="E72" s="42">
        <f t="shared" si="2"/>
        <v>45</v>
      </c>
      <c r="F72" s="42">
        <f>IF($D$22,[1]!obget([1]!obcall("",$B$22,"get",[1]!obMake("","int",E72))),"")</f>
        <v>10.637900185122763</v>
      </c>
      <c r="G72" s="42">
        <f>IF($D$22,[1]!obget([1]!obcall("",$B$23,"get",[1]!obMake("","int",E72)))^2,"")</f>
        <v>1.1944288261846243</v>
      </c>
      <c r="H72" s="42">
        <f>IF($D$22,[1]!obget([1]!obcall("",$B$24,"get",[1]!obMake("","int",E72))),"")</f>
        <v>0.58233098110666592</v>
      </c>
      <c r="AH72" s="24"/>
      <c r="IW72" s="28"/>
    </row>
    <row r="73" spans="1:257" ht="11.85" customHeight="1" x14ac:dyDescent="0.3">
      <c r="A73" s="28" t="str">
        <f t="shared" si="1"/>
        <v/>
      </c>
      <c r="B73" s="42">
        <f t="shared" si="0"/>
        <v>2.3000000000000003</v>
      </c>
      <c r="C73" s="48">
        <f>IF($C$14,[1]!obget([1]!obcall("",$B$14,"getInitialMargin",[1]!obMake("","double",$B73))),"")</f>
        <v>2.930889301865875</v>
      </c>
      <c r="D73" s="45">
        <f>IF($C$13,[1]!obget([1]!obcall("",$B$13,"getInitialMargin",[1]!obMake("","double",$B73))),"")</f>
        <v>1.5221560554397469</v>
      </c>
      <c r="E73" s="42">
        <f t="shared" si="2"/>
        <v>46</v>
      </c>
      <c r="F73" s="42">
        <f>IF($D$22,[1]!obget([1]!obcall("",$B$22,"get",[1]!obMake("","int",E73))),"")</f>
        <v>5.0627032917724737</v>
      </c>
      <c r="G73" s="42">
        <f>IF($D$22,[1]!obget([1]!obcall("",$B$23,"get",[1]!obMake("","int",E73)))^2,"")</f>
        <v>2.16356406086837E-5</v>
      </c>
      <c r="H73" s="42">
        <f>IF($D$22,[1]!obget([1]!obcall("",$B$24,"get",[1]!obMake("","int",E73))),"")</f>
        <v>0.29037150831857772</v>
      </c>
      <c r="AH73" s="24"/>
      <c r="IW73" s="28"/>
    </row>
    <row r="74" spans="1:257" ht="11.85" customHeight="1" x14ac:dyDescent="0.3">
      <c r="A74" s="28" t="str">
        <f t="shared" si="1"/>
        <v/>
      </c>
      <c r="B74" s="42">
        <f t="shared" si="0"/>
        <v>2.35</v>
      </c>
      <c r="C74" s="48">
        <f>IF($C$14,[1]!obget([1]!obcall("",$B$14,"getInitialMargin",[1]!obMake("","double",$B74))),"")</f>
        <v>3.3064266029391014</v>
      </c>
      <c r="D74" s="45">
        <f>IF($C$13,[1]!obget([1]!obcall("",$B$13,"getInitialMargin",[1]!obMake("","double",$B74))),"")</f>
        <v>1.6013602410953416</v>
      </c>
      <c r="E74" s="42">
        <f t="shared" si="2"/>
        <v>47</v>
      </c>
      <c r="F74" s="42">
        <f>IF($D$22,[1]!obget([1]!obcall("",$B$22,"get",[1]!obMake("","int",E74))),"")</f>
        <v>5.3611972918942064</v>
      </c>
      <c r="G74" s="42">
        <f>IF($D$22,[1]!obget([1]!obcall("",$B$23,"get",[1]!obMake("","int",E74)))^2,"")</f>
        <v>0.95725888558698657</v>
      </c>
      <c r="H74" s="42">
        <f>IF($D$22,[1]!obget([1]!obcall("",$B$24,"get",[1]!obMake("","int",E74))),"")</f>
        <v>0.27047662536125405</v>
      </c>
      <c r="AH74" s="24"/>
      <c r="IW74" s="28"/>
    </row>
    <row r="75" spans="1:257" ht="11.85" customHeight="1" x14ac:dyDescent="0.3">
      <c r="A75" s="28" t="str">
        <f t="shared" si="1"/>
        <v/>
      </c>
      <c r="B75" s="42">
        <f t="shared" si="0"/>
        <v>2.4000000000000004</v>
      </c>
      <c r="C75" s="48">
        <f>IF($C$14,[1]!obget([1]!obcall("",$B$14,"getInitialMargin",[1]!obMake("","double",$B75))),"")</f>
        <v>3.7422309838340659</v>
      </c>
      <c r="D75" s="45">
        <f>IF($C$13,[1]!obget([1]!obcall("",$B$13,"getInitialMargin",[1]!obMake("","double",$B75))),"")</f>
        <v>1.696438353127709</v>
      </c>
      <c r="E75" s="42">
        <f t="shared" si="2"/>
        <v>48</v>
      </c>
      <c r="F75" s="42">
        <f>IF($D$22,[1]!obget([1]!obcall("",$B$22,"get",[1]!obMake("","int",E75))),"")</f>
        <v>2.9306463936717888</v>
      </c>
      <c r="G75" s="42">
        <f>IF($D$22,[1]!obget([1]!obcall("",$B$23,"get",[1]!obMake("","int",E75)))^2,"")</f>
        <v>7.8046915755595114E-4</v>
      </c>
      <c r="H75" s="42">
        <f>IF($D$22,[1]!obget([1]!obcall("",$B$24,"get",[1]!obMake("","int",E75))),"")</f>
        <v>0.54935894437125399</v>
      </c>
      <c r="AH75" s="24"/>
      <c r="IW75" s="28"/>
    </row>
    <row r="76" spans="1:257" ht="11.85" customHeight="1" x14ac:dyDescent="0.3">
      <c r="A76" s="28" t="str">
        <f t="shared" si="1"/>
        <v/>
      </c>
      <c r="B76" s="42">
        <f t="shared" si="0"/>
        <v>2.4500000000000002</v>
      </c>
      <c r="C76" s="48">
        <f>IF($C$14,[1]!obget([1]!obcall("",$B$14,"getInitialMargin",[1]!obMake("","double",$B76))),"")</f>
        <v>2.6162960602763441</v>
      </c>
      <c r="D76" s="45">
        <f>IF($C$13,[1]!obget([1]!obcall("",$B$13,"getInitialMargin",[1]!obMake("","double",$B76))),"")</f>
        <v>1.4648979123128922</v>
      </c>
      <c r="E76" s="42">
        <f t="shared" si="2"/>
        <v>49</v>
      </c>
      <c r="F76" s="42">
        <f>IF($D$22,[1]!obget([1]!obcall("",$B$22,"get",[1]!obMake("","int",E76))),"")</f>
        <v>8.8314983006840659</v>
      </c>
      <c r="G76" s="42">
        <f>IF($D$22,[1]!obget([1]!obcall("",$B$23,"get",[1]!obMake("","int",E76)))^2,"")</f>
        <v>6.4196571134216798E-2</v>
      </c>
      <c r="H76" s="42">
        <f>IF($D$22,[1]!obget([1]!obcall("",$B$24,"get",[1]!obMake("","int",E76))),"")</f>
        <v>0.33417752821941016</v>
      </c>
      <c r="AH76" s="24"/>
      <c r="IW76" s="28"/>
    </row>
    <row r="77" spans="1:257" ht="11.85" customHeight="1" x14ac:dyDescent="0.3">
      <c r="A77" s="28">
        <f t="shared" si="1"/>
        <v>2.5</v>
      </c>
      <c r="B77" s="42">
        <f t="shared" si="0"/>
        <v>2.5</v>
      </c>
      <c r="C77" s="48">
        <f>IF($C$14,[1]!obget([1]!obcall("",$B$14,"getInitialMargin",[1]!obMake("","double",$B77))),"")</f>
        <v>1.8146895332811397</v>
      </c>
      <c r="D77" s="45">
        <f>IF($C$13,[1]!obget([1]!obcall("",$B$13,"getInitialMargin",[1]!obMake("","double",$B77))),"")</f>
        <v>1.1556279992313561</v>
      </c>
      <c r="E77" s="42">
        <f t="shared" si="2"/>
        <v>50</v>
      </c>
      <c r="F77" s="42">
        <f>IF($D$22,[1]!obget([1]!obcall("",$B$22,"get",[1]!obMake("","int",E77))),"")</f>
        <v>2.13068846672398</v>
      </c>
      <c r="G77" s="42">
        <f>IF($D$22,[1]!obget([1]!obcall("",$B$23,"get",[1]!obMake("","int",E77)))^2,"")</f>
        <v>9.6582990238789773E-2</v>
      </c>
      <c r="H77" s="42">
        <f>IF($D$22,[1]!obget([1]!obcall("",$B$24,"get",[1]!obMake("","int",E77))),"")</f>
        <v>0.69943582355037526</v>
      </c>
      <c r="AH77" s="24"/>
      <c r="IW77" s="28"/>
    </row>
    <row r="78" spans="1:257" ht="11.85" customHeight="1" x14ac:dyDescent="0.3">
      <c r="A78" s="28" t="str">
        <f t="shared" si="1"/>
        <v/>
      </c>
      <c r="B78" s="42">
        <f t="shared" si="0"/>
        <v>2.5500000000000003</v>
      </c>
      <c r="C78" s="48">
        <f>IF($C$14,[1]!obget([1]!obcall("",$B$14,"getInitialMargin",[1]!obMake("","double",$B78))),"")</f>
        <v>2.8789048347910065</v>
      </c>
      <c r="D78" s="45">
        <f>IF($C$13,[1]!obget([1]!obcall("",$B$13,"getInitialMargin",[1]!obMake("","double",$B78))),"")</f>
        <v>1.2774952769125594</v>
      </c>
      <c r="E78" s="42">
        <f t="shared" si="2"/>
        <v>51</v>
      </c>
      <c r="F78" s="42">
        <f>IF($D$22,[1]!obget([1]!obcall("",$B$22,"get",[1]!obMake("","int",E78))),"")</f>
        <v>11.530675012180932</v>
      </c>
      <c r="G78" s="42">
        <f>IF($D$22,[1]!obget([1]!obcall("",$B$23,"get",[1]!obMake("","int",E78)))^2,"")</f>
        <v>0.54249991035280343</v>
      </c>
      <c r="H78" s="42">
        <f>IF($D$22,[1]!obget([1]!obcall("",$B$24,"get",[1]!obMake("","int",E78))),"")</f>
        <v>0.75932858813581428</v>
      </c>
      <c r="AH78" s="24"/>
      <c r="IW78" s="28"/>
    </row>
    <row r="79" spans="1:257" ht="11.85" customHeight="1" x14ac:dyDescent="0.3">
      <c r="A79" s="28" t="str">
        <f t="shared" si="1"/>
        <v/>
      </c>
      <c r="B79" s="42">
        <f t="shared" si="0"/>
        <v>2.6</v>
      </c>
      <c r="C79" s="48">
        <f>IF($C$14,[1]!obget([1]!obcall("",$B$14,"getInitialMargin",[1]!obMake("","double",$B79))),"")</f>
        <v>2.6695354894307322</v>
      </c>
      <c r="D79" s="45">
        <f>IF($C$13,[1]!obget([1]!obcall("",$B$13,"getInitialMargin",[1]!obMake("","double",$B79))),"")</f>
        <v>1.3260618735171363</v>
      </c>
      <c r="E79" s="42">
        <f t="shared" si="2"/>
        <v>52</v>
      </c>
      <c r="F79" s="42">
        <f>IF($D$22,[1]!obget([1]!obcall("",$B$22,"get",[1]!obMake("","int",E79))),"")</f>
        <v>8.8839526976767011</v>
      </c>
      <c r="G79" s="42">
        <f>IF($D$22,[1]!obget([1]!obcall("",$B$23,"get",[1]!obMake("","int",E79)))^2,"")</f>
        <v>6.2054512676633991E-2</v>
      </c>
      <c r="H79" s="42">
        <f>IF($D$22,[1]!obget([1]!obcall("",$B$24,"get",[1]!obMake("","int",E79))),"")</f>
        <v>0.33930826915030865</v>
      </c>
      <c r="AH79" s="24"/>
      <c r="IW79" s="28"/>
    </row>
    <row r="80" spans="1:257" ht="11.85" customHeight="1" x14ac:dyDescent="0.3">
      <c r="A80" s="28" t="str">
        <f t="shared" si="1"/>
        <v/>
      </c>
      <c r="B80" s="42">
        <f t="shared" si="0"/>
        <v>2.6500000000000004</v>
      </c>
      <c r="C80" s="48">
        <f>IF($C$14,[1]!obget([1]!obcall("",$B$14,"getInitialMargin",[1]!obMake("","double",$B80))),"")</f>
        <v>2.5143372394100378</v>
      </c>
      <c r="D80" s="45">
        <f>IF($C$13,[1]!obget([1]!obcall("",$B$13,"getInitialMargin",[1]!obMake("","double",$B80))),"")</f>
        <v>1.3468873827044829</v>
      </c>
      <c r="E80" s="42">
        <f t="shared" si="2"/>
        <v>53</v>
      </c>
      <c r="F80" s="42">
        <f>IF($D$22,[1]!obget([1]!obcall("",$B$22,"get",[1]!obMake("","int",E80))),"")</f>
        <v>13.958260250027958</v>
      </c>
      <c r="G80" s="42">
        <f>IF($D$22,[1]!obget([1]!obcall("",$B$23,"get",[1]!obMake("","int",E80)))^2,"")</f>
        <v>1.2107385986222376</v>
      </c>
      <c r="H80" s="42">
        <f>IF($D$22,[1]!obget([1]!obcall("",$B$24,"get",[1]!obMake("","int",E80))),"")</f>
        <v>1.4224182151158455</v>
      </c>
      <c r="AH80" s="24"/>
      <c r="IW80" s="28"/>
    </row>
    <row r="81" spans="1:257" ht="11.85" customHeight="1" x14ac:dyDescent="0.3">
      <c r="A81" s="28" t="str">
        <f t="shared" si="1"/>
        <v/>
      </c>
      <c r="B81" s="42">
        <f t="shared" si="0"/>
        <v>2.7</v>
      </c>
      <c r="C81" s="48">
        <f>IF($C$14,[1]!obget([1]!obcall("",$B$14,"getInitialMargin",[1]!obMake("","double",$B81))),"")</f>
        <v>2.3223471203263859</v>
      </c>
      <c r="D81" s="45">
        <f>IF($C$13,[1]!obget([1]!obcall("",$B$13,"getInitialMargin",[1]!obMake("","double",$B81))),"")</f>
        <v>1.5231464675849073</v>
      </c>
      <c r="E81" s="42">
        <f t="shared" si="2"/>
        <v>54</v>
      </c>
      <c r="F81" s="42">
        <f>IF($D$22,[1]!obget([1]!obcall("",$B$22,"get",[1]!obMake("","int",E81))),"")</f>
        <v>12.585543734022405</v>
      </c>
      <c r="G81" s="42">
        <f>IF($D$22,[1]!obget([1]!obcall("",$B$23,"get",[1]!obMake("","int",E81)))^2,"")</f>
        <v>9.2515536874229823E-3</v>
      </c>
      <c r="H81" s="42">
        <f>IF($D$22,[1]!obget([1]!obcall("",$B$24,"get",[1]!obMake("","int",E81))),"")</f>
        <v>1.01480258263306</v>
      </c>
      <c r="AH81" s="24"/>
      <c r="IW81" s="28"/>
    </row>
    <row r="82" spans="1:257" ht="11.85" customHeight="1" x14ac:dyDescent="0.3">
      <c r="A82" s="28" t="str">
        <f t="shared" si="1"/>
        <v/>
      </c>
      <c r="B82" s="42">
        <f t="shared" si="0"/>
        <v>2.75</v>
      </c>
      <c r="C82" s="48">
        <f>IF($C$14,[1]!obget([1]!obcall("",$B$14,"getInitialMargin",[1]!obMake("","double",$B82))),"")</f>
        <v>2.4342900578836826</v>
      </c>
      <c r="D82" s="45">
        <f>IF($C$13,[1]!obget([1]!obcall("",$B$13,"getInitialMargin",[1]!obMake("","double",$B82))),"")</f>
        <v>1.3880917818332534</v>
      </c>
      <c r="E82" s="42">
        <f t="shared" si="2"/>
        <v>55</v>
      </c>
      <c r="F82" s="42">
        <f>IF($D$22,[1]!obget([1]!obcall("",$B$22,"get",[1]!obMake("","int",E82))),"")</f>
        <v>4.5602596028055462</v>
      </c>
      <c r="G82" s="42">
        <f>IF($D$22,[1]!obget([1]!obcall("",$B$23,"get",[1]!obMake("","int",E82)))^2,"")</f>
        <v>0.1034217302715497</v>
      </c>
      <c r="H82" s="42">
        <f>IF($D$22,[1]!obget([1]!obcall("",$B$24,"get",[1]!obMake("","int",E82))),"")</f>
        <v>0.33293671709464401</v>
      </c>
      <c r="AH82" s="24"/>
      <c r="IW82" s="28"/>
    </row>
    <row r="83" spans="1:257" ht="11.85" customHeight="1" x14ac:dyDescent="0.3">
      <c r="A83" s="28" t="str">
        <f t="shared" si="1"/>
        <v/>
      </c>
      <c r="B83" s="42">
        <f t="shared" si="0"/>
        <v>2.8000000000000003</v>
      </c>
      <c r="C83" s="48">
        <f>IF($C$14,[1]!obget([1]!obcall("",$B$14,"getInitialMargin",[1]!obMake("","double",$B83))),"")</f>
        <v>2.2920609179367304</v>
      </c>
      <c r="D83" s="45">
        <f>IF($C$13,[1]!obget([1]!obcall("",$B$13,"getInitialMargin",[1]!obMake("","double",$B83))),"")</f>
        <v>1.3335410053776235</v>
      </c>
      <c r="E83" s="42">
        <f t="shared" si="2"/>
        <v>56</v>
      </c>
      <c r="F83" s="42">
        <f>IF($D$22,[1]!obget([1]!obcall("",$B$22,"get",[1]!obMake("","int",E83))),"")</f>
        <v>4.8134718490246069</v>
      </c>
      <c r="G83" s="42">
        <f>IF($D$22,[1]!obget([1]!obcall("",$B$23,"get",[1]!obMake("","int",E83)))^2,"")</f>
        <v>1.2277702848497545E-2</v>
      </c>
      <c r="H83" s="42">
        <f>IF($D$22,[1]!obget([1]!obcall("",$B$24,"get",[1]!obMake("","int",E83))),"")</f>
        <v>0.31006205329909176</v>
      </c>
      <c r="AH83" s="24"/>
      <c r="IW83" s="28"/>
    </row>
    <row r="84" spans="1:257" ht="11.85" customHeight="1" x14ac:dyDescent="0.3">
      <c r="A84" s="28" t="str">
        <f t="shared" si="1"/>
        <v/>
      </c>
      <c r="B84" s="42">
        <f t="shared" si="0"/>
        <v>2.85</v>
      </c>
      <c r="C84" s="48">
        <f>IF($C$14,[1]!obget([1]!obcall("",$B$14,"getInitialMargin",[1]!obMake("","double",$B84))),"")</f>
        <v>2.4222261595896413</v>
      </c>
      <c r="D84" s="45">
        <f>IF($C$13,[1]!obget([1]!obcall("",$B$13,"getInitialMargin",[1]!obMake("","double",$B84))),"")</f>
        <v>1.2762611690831249</v>
      </c>
      <c r="E84" s="42">
        <f t="shared" si="2"/>
        <v>57</v>
      </c>
      <c r="F84" s="42">
        <f>IF($D$22,[1]!obget([1]!obcall("",$B$22,"get",[1]!obMake("","int",E84))),"")</f>
        <v>4.159763450303525</v>
      </c>
      <c r="G84" s="42">
        <f>IF($D$22,[1]!obget([1]!obcall("",$B$23,"get",[1]!obMake("","int",E84)))^2,"")</f>
        <v>0.35858332839993068</v>
      </c>
      <c r="H84" s="42">
        <f>IF($D$22,[1]!obget([1]!obcall("",$B$24,"get",[1]!obMake("","int",E84))),"")</f>
        <v>0.37502189175536293</v>
      </c>
      <c r="AH84" s="24"/>
      <c r="IW84" s="28"/>
    </row>
    <row r="85" spans="1:257" ht="11.85" customHeight="1" x14ac:dyDescent="0.3">
      <c r="A85" s="28" t="str">
        <f t="shared" si="1"/>
        <v/>
      </c>
      <c r="B85" s="42">
        <f t="shared" si="0"/>
        <v>2.9000000000000004</v>
      </c>
      <c r="C85" s="48">
        <f>IF($C$14,[1]!obget([1]!obcall("",$B$14,"getInitialMargin",[1]!obMake("","double",$B85))),"")</f>
        <v>2.7206537765564498</v>
      </c>
      <c r="D85" s="45">
        <f>IF($C$13,[1]!obget([1]!obcall("",$B$13,"getInitialMargin",[1]!obMake("","double",$B85))),"")</f>
        <v>1.4288070839900213</v>
      </c>
      <c r="E85" s="42">
        <f t="shared" si="2"/>
        <v>58</v>
      </c>
      <c r="F85" s="42">
        <f>IF($D$22,[1]!obget([1]!obcall("",$B$22,"get",[1]!obMake("","int",E85))),"")</f>
        <v>17.160892678487574</v>
      </c>
      <c r="G85" s="42">
        <f>IF($D$22,[1]!obget([1]!obcall("",$B$23,"get",[1]!obMake("","int",E85)))^2,"")</f>
        <v>1.4387295055234999</v>
      </c>
      <c r="H85" s="42">
        <f>IF($D$22,[1]!obget([1]!obcall("",$B$24,"get",[1]!obMake("","int",E85))),"")</f>
        <v>2.7039193539902922</v>
      </c>
      <c r="AH85" s="24"/>
      <c r="IW85" s="28"/>
    </row>
    <row r="86" spans="1:257" ht="11.85" customHeight="1" x14ac:dyDescent="0.3">
      <c r="A86" s="28" t="str">
        <f t="shared" si="1"/>
        <v/>
      </c>
      <c r="B86" s="42">
        <f t="shared" si="0"/>
        <v>2.95</v>
      </c>
      <c r="C86" s="48">
        <f>IF($C$14,[1]!obget([1]!obcall("",$B$14,"getInitialMargin",[1]!obMake("","double",$B86))),"")</f>
        <v>2.1822347922880478</v>
      </c>
      <c r="D86" s="45">
        <f>IF($C$13,[1]!obget([1]!obcall("",$B$13,"getInitialMargin",[1]!obMake("","double",$B86))),"")</f>
        <v>1.3532018369878218</v>
      </c>
      <c r="E86" s="42">
        <f t="shared" si="2"/>
        <v>59</v>
      </c>
      <c r="F86" s="42">
        <f>IF($D$22,[1]!obget([1]!obcall("",$B$22,"get",[1]!obMake("","int",E86))),"")</f>
        <v>13.745109825674463</v>
      </c>
      <c r="G86" s="42">
        <f>IF($D$22,[1]!obget([1]!obcall("",$B$23,"get",[1]!obMake("","int",E86)))^2,"")</f>
        <v>0.77006806667178374</v>
      </c>
      <c r="H86" s="42">
        <f>IF($D$22,[1]!obget([1]!obcall("",$B$24,"get",[1]!obMake("","int",E86))),"")</f>
        <v>1.3535502922062514</v>
      </c>
      <c r="AH86" s="24"/>
      <c r="IW86" s="28"/>
    </row>
    <row r="87" spans="1:257" ht="11.85" customHeight="1" x14ac:dyDescent="0.3">
      <c r="A87" s="28">
        <f t="shared" si="1"/>
        <v>3</v>
      </c>
      <c r="B87" s="42">
        <f t="shared" si="0"/>
        <v>3</v>
      </c>
      <c r="C87" s="48">
        <f>IF($C$14,[1]!obget([1]!obcall("",$B$14,"getInitialMargin",[1]!obMake("","double",$B87))),"")</f>
        <v>1.7970171467684475</v>
      </c>
      <c r="D87" s="45">
        <f>IF($C$13,[1]!obget([1]!obcall("",$B$13,"getInitialMargin",[1]!obMake("","double",$B87))),"")</f>
        <v>0.97091520898031014</v>
      </c>
      <c r="E87" s="42">
        <f t="shared" si="2"/>
        <v>60</v>
      </c>
      <c r="F87" s="42">
        <f>IF($D$22,[1]!obget([1]!obcall("",$B$22,"get",[1]!obMake("","int",E87))),"")</f>
        <v>9.5329963125261443</v>
      </c>
      <c r="G87" s="42">
        <f>IF($D$22,[1]!obget([1]!obcall("",$B$23,"get",[1]!obMake("","int",E87)))^2,"")</f>
        <v>1.7109307748811749E-2</v>
      </c>
      <c r="H87" s="42">
        <f>IF($D$22,[1]!obget([1]!obcall("",$B$24,"get",[1]!obMake("","int",E87))),"")</f>
        <v>0.41306296855592883</v>
      </c>
      <c r="AH87" s="24"/>
      <c r="IW87" s="28"/>
    </row>
    <row r="88" spans="1:257" ht="11.85" customHeight="1" x14ac:dyDescent="0.3">
      <c r="A88" s="28" t="str">
        <f t="shared" si="1"/>
        <v/>
      </c>
      <c r="B88" s="42">
        <f t="shared" si="0"/>
        <v>3.0500000000000003</v>
      </c>
      <c r="C88" s="48">
        <f>IF($C$14,[1]!obget([1]!obcall("",$B$14,"getInitialMargin",[1]!obMake("","double",$B88))),"")</f>
        <v>2.1431187352885885</v>
      </c>
      <c r="D88" s="45">
        <f>IF($C$13,[1]!obget([1]!obcall("",$B$13,"getInitialMargin",[1]!obMake("","double",$B88))),"")</f>
        <v>1.1059841152365493</v>
      </c>
      <c r="E88" s="42">
        <f t="shared" si="2"/>
        <v>61</v>
      </c>
      <c r="F88" s="42">
        <f>IF($D$22,[1]!obget([1]!obcall("",$B$22,"get",[1]!obMake("","int",E88))),"")</f>
        <v>4.3973729563284722</v>
      </c>
      <c r="G88" s="42">
        <f>IF($D$22,[1]!obget([1]!obcall("",$B$23,"get",[1]!obMake("","int",E88)))^2,"")</f>
        <v>0.27386999153661906</v>
      </c>
      <c r="H88" s="42">
        <f>IF($D$22,[1]!obget([1]!obcall("",$B$24,"get",[1]!obMake("","int",E88))),"")</f>
        <v>0.34918029537300782</v>
      </c>
      <c r="AH88" s="24"/>
      <c r="IW88" s="28"/>
    </row>
    <row r="89" spans="1:257" ht="11.85" customHeight="1" x14ac:dyDescent="0.3">
      <c r="A89" s="28" t="str">
        <f t="shared" si="1"/>
        <v/>
      </c>
      <c r="B89" s="42">
        <f t="shared" si="0"/>
        <v>3.1</v>
      </c>
      <c r="C89" s="48">
        <f>IF($C$14,[1]!obget([1]!obcall("",$B$14,"getInitialMargin",[1]!obMake("","double",$B89))),"")</f>
        <v>1.6743401433768419</v>
      </c>
      <c r="D89" s="45">
        <f>IF($C$13,[1]!obget([1]!obcall("",$B$13,"getInitialMargin",[1]!obMake("","double",$B89))),"")</f>
        <v>1.0545385936944627</v>
      </c>
      <c r="E89" s="42">
        <f t="shared" si="2"/>
        <v>62</v>
      </c>
      <c r="F89" s="42">
        <f>IF($D$22,[1]!obget([1]!obcall("",$B$22,"get",[1]!obMake("","int",E89))),"")</f>
        <v>7.49643628787656</v>
      </c>
      <c r="G89" s="42">
        <f>IF($D$22,[1]!obget([1]!obcall("",$B$23,"get",[1]!obMake("","int",E89)))^2,"")</f>
        <v>1.2549821954091236</v>
      </c>
      <c r="H89" s="42">
        <f>IF($D$22,[1]!obget([1]!obcall("",$B$24,"get",[1]!obMake("","int",E89))),"")</f>
        <v>0.24537280729336031</v>
      </c>
      <c r="AH89" s="24"/>
      <c r="IW89" s="28"/>
    </row>
    <row r="90" spans="1:257" ht="11.85" customHeight="1" x14ac:dyDescent="0.3">
      <c r="A90" s="28" t="str">
        <f t="shared" si="1"/>
        <v/>
      </c>
      <c r="B90" s="42">
        <f t="shared" si="0"/>
        <v>3.1500000000000004</v>
      </c>
      <c r="C90" s="48">
        <f>IF($C$14,[1]!obget([1]!obcall("",$B$14,"getInitialMargin",[1]!obMake("","double",$B90))),"")</f>
        <v>1.9299871243528823</v>
      </c>
      <c r="D90" s="45">
        <f>IF($C$13,[1]!obget([1]!obcall("",$B$13,"getInitialMargin",[1]!obMake("","double",$B90))),"")</f>
        <v>1.0458006753642488</v>
      </c>
      <c r="E90" s="42">
        <f t="shared" si="2"/>
        <v>63</v>
      </c>
      <c r="F90" s="42">
        <f>IF($D$22,[1]!obget([1]!obcall("",$B$22,"get",[1]!obMake("","int",E90))),"")</f>
        <v>8.775262291853684</v>
      </c>
      <c r="G90" s="42">
        <f>IF($D$22,[1]!obget([1]!obcall("",$B$23,"get",[1]!obMake("","int",E90)))^2,"")</f>
        <v>5.2084507499957772E-2</v>
      </c>
      <c r="H90" s="42">
        <f>IF($D$22,[1]!obget([1]!obcall("",$B$24,"get",[1]!obMake("","int",E90))),"")</f>
        <v>0.32881476114817332</v>
      </c>
      <c r="AH90" s="24"/>
      <c r="IW90" s="28"/>
    </row>
    <row r="91" spans="1:257" ht="11.85" customHeight="1" x14ac:dyDescent="0.3">
      <c r="A91" s="28" t="str">
        <f t="shared" si="1"/>
        <v/>
      </c>
      <c r="B91" s="42">
        <f t="shared" ref="B91:B154" si="3">IF($D$22,(ROW(A91)-ROW($A$27))*$C$17,"")</f>
        <v>3.2</v>
      </c>
      <c r="C91" s="48">
        <f>IF($C$14,[1]!obget([1]!obcall("",$B$14,"getInitialMargin",[1]!obMake("","double",$B91))),"")</f>
        <v>2.1513800465250732</v>
      </c>
      <c r="D91" s="45">
        <f>IF($C$13,[1]!obget([1]!obcall("",$B$13,"getInitialMargin",[1]!obMake("","double",$B91))),"")</f>
        <v>1.0669654170318175</v>
      </c>
      <c r="E91" s="42">
        <f t="shared" si="2"/>
        <v>64</v>
      </c>
      <c r="F91" s="42">
        <f>IF($D$22,[1]!obget([1]!obcall("",$B$22,"get",[1]!obMake("","int",E91))),"")</f>
        <v>6.0410167185140979</v>
      </c>
      <c r="G91" s="42">
        <f>IF($D$22,[1]!obget([1]!obcall("",$B$23,"get",[1]!obMake("","int",E91)))^2,"")</f>
        <v>3.1875194313119012E-2</v>
      </c>
      <c r="H91" s="42">
        <f>IF($D$22,[1]!obget([1]!obcall("",$B$24,"get",[1]!obMake("","int",E91))),"")</f>
        <v>0.24016717475451321</v>
      </c>
      <c r="AH91" s="24"/>
      <c r="IW91" s="28"/>
    </row>
    <row r="92" spans="1:257" ht="11.85" customHeight="1" x14ac:dyDescent="0.3">
      <c r="A92" s="28" t="str">
        <f t="shared" ref="A92:A155" si="4">IF($D$22,IF(MOD((ROW(A92)-ROW($A$27))*$C$17,$C$18/10)&lt;0.0001,(ROW(A92)-ROW($A$27))*$C$17,""),"")</f>
        <v/>
      </c>
      <c r="B92" s="42">
        <f t="shared" si="3"/>
        <v>3.25</v>
      </c>
      <c r="C92" s="48">
        <f>IF($C$14,[1]!obget([1]!obcall("",$B$14,"getInitialMargin",[1]!obMake("","double",$B92))),"")</f>
        <v>2.1491109770790224</v>
      </c>
      <c r="D92" s="45">
        <f>IF($C$13,[1]!obget([1]!obcall("",$B$13,"getInitialMargin",[1]!obMake("","double",$B92))),"")</f>
        <v>1.0299992168882453</v>
      </c>
      <c r="E92" s="42">
        <f t="shared" ref="E92:E155" si="5">IF($D$22,E91+1,"")</f>
        <v>65</v>
      </c>
      <c r="F92" s="42">
        <f>IF($D$22,[1]!obget([1]!obcall("",$B$22,"get",[1]!obMake("","int",E92))),"")</f>
        <v>8.7109715757336197</v>
      </c>
      <c r="G92" s="42">
        <f>IF($D$22,[1]!obget([1]!obcall("",$B$23,"get",[1]!obMake("","int",E92)))^2,"")</f>
        <v>4.2208787933470429E-5</v>
      </c>
      <c r="H92" s="42">
        <f>IF($D$22,[1]!obget([1]!obcall("",$B$24,"get",[1]!obMake("","int",E92))),"")</f>
        <v>0.32285865924273671</v>
      </c>
      <c r="AH92" s="24"/>
      <c r="IW92" s="28"/>
    </row>
    <row r="93" spans="1:257" ht="11.85" customHeight="1" x14ac:dyDescent="0.3">
      <c r="A93" s="28" t="str">
        <f t="shared" si="4"/>
        <v/>
      </c>
      <c r="B93" s="42">
        <f t="shared" si="3"/>
        <v>3.3000000000000003</v>
      </c>
      <c r="C93" s="48">
        <f>IF($C$14,[1]!obget([1]!obcall("",$B$14,"getInitialMargin",[1]!obMake("","double",$B93))),"")</f>
        <v>1.8727974718344065</v>
      </c>
      <c r="D93" s="45">
        <f>IF($C$13,[1]!obget([1]!obcall("",$B$13,"getInitialMargin",[1]!obMake("","double",$B93))),"")</f>
        <v>1.1225940015103775</v>
      </c>
      <c r="E93" s="42">
        <f t="shared" si="5"/>
        <v>66</v>
      </c>
      <c r="F93" s="42">
        <f>IF($D$22,[1]!obget([1]!obcall("",$B$22,"get",[1]!obMake("","int",E93))),"")</f>
        <v>11.230992999939627</v>
      </c>
      <c r="G93" s="42">
        <f>IF($D$22,[1]!obget([1]!obcall("",$B$23,"get",[1]!obMake("","int",E93)))^2,"")</f>
        <v>8.5700890803535004E-2</v>
      </c>
      <c r="H93" s="42">
        <f>IF($D$22,[1]!obget([1]!obcall("",$B$24,"get",[1]!obMake("","int",E93))),"")</f>
        <v>0.69590596231224255</v>
      </c>
      <c r="AH93" s="24"/>
      <c r="IW93" s="28"/>
    </row>
    <row r="94" spans="1:257" ht="11.85" customHeight="1" x14ac:dyDescent="0.3">
      <c r="A94" s="28" t="str">
        <f t="shared" si="4"/>
        <v/>
      </c>
      <c r="B94" s="42">
        <f t="shared" si="3"/>
        <v>3.35</v>
      </c>
      <c r="C94" s="48">
        <f>IF($C$14,[1]!obget([1]!obcall("",$B$14,"getInitialMargin",[1]!obMake("","double",$B94))),"")</f>
        <v>2.279527264669543</v>
      </c>
      <c r="D94" s="45">
        <f>IF($C$13,[1]!obget([1]!obcall("",$B$13,"getInitialMargin",[1]!obMake("","double",$B94))),"")</f>
        <v>1.179294959099225</v>
      </c>
      <c r="E94" s="42">
        <f t="shared" si="5"/>
        <v>67</v>
      </c>
      <c r="F94" s="42">
        <f>IF($D$22,[1]!obget([1]!obcall("",$B$22,"get",[1]!obMake("","int",E94))),"")</f>
        <v>12.193564322613536</v>
      </c>
      <c r="G94" s="42">
        <f>IF($D$22,[1]!obget([1]!obcall("",$B$23,"get",[1]!obMake("","int",E94)))^2,"")</f>
        <v>0.378695533088656</v>
      </c>
      <c r="H94" s="42">
        <f>IF($D$22,[1]!obget([1]!obcall("",$B$24,"get",[1]!obMake("","int",E94))),"")</f>
        <v>0.91401003545162895</v>
      </c>
      <c r="AH94" s="24"/>
      <c r="IW94" s="28"/>
    </row>
    <row r="95" spans="1:257" ht="11.85" customHeight="1" x14ac:dyDescent="0.3">
      <c r="A95" s="28" t="str">
        <f t="shared" si="4"/>
        <v/>
      </c>
      <c r="B95" s="42">
        <f t="shared" si="3"/>
        <v>3.4000000000000004</v>
      </c>
      <c r="C95" s="48">
        <f>IF($C$14,[1]!obget([1]!obcall("",$B$14,"getInitialMargin",[1]!obMake("","double",$B95))),"")</f>
        <v>2.9122704888412159</v>
      </c>
      <c r="D95" s="45">
        <f>IF($C$13,[1]!obget([1]!obcall("",$B$13,"getInitialMargin",[1]!obMake("","double",$B95))),"")</f>
        <v>1.177255155594048</v>
      </c>
      <c r="E95" s="42">
        <f t="shared" si="5"/>
        <v>68</v>
      </c>
      <c r="F95" s="42">
        <f>IF($D$22,[1]!obget([1]!obcall("",$B$22,"get",[1]!obMake("","int",E95))),"")</f>
        <v>6.4030516309220866</v>
      </c>
      <c r="G95" s="42">
        <f>IF($D$22,[1]!obget([1]!obcall("",$B$23,"get",[1]!obMake("","int",E95)))^2,"")</f>
        <v>0.66069826756208094</v>
      </c>
      <c r="H95" s="42">
        <f>IF($D$22,[1]!obget([1]!obcall("",$B$24,"get",[1]!obMake("","int",E95))),"")</f>
        <v>0.23253364552260614</v>
      </c>
      <c r="AH95" s="24"/>
      <c r="IW95" s="28"/>
    </row>
    <row r="96" spans="1:257" ht="11.85" customHeight="1" x14ac:dyDescent="0.3">
      <c r="A96" s="28" t="str">
        <f t="shared" si="4"/>
        <v/>
      </c>
      <c r="B96" s="42">
        <f t="shared" si="3"/>
        <v>3.45</v>
      </c>
      <c r="C96" s="48">
        <f>IF($C$14,[1]!obget([1]!obcall("",$B$14,"getInitialMargin",[1]!obMake("","double",$B96))),"")</f>
        <v>1.8719442637578663</v>
      </c>
      <c r="D96" s="45">
        <f>IF($C$13,[1]!obget([1]!obcall("",$B$13,"getInitialMargin",[1]!obMake("","double",$B96))),"")</f>
        <v>1.1346001310375531</v>
      </c>
      <c r="E96" s="42">
        <f t="shared" si="5"/>
        <v>69</v>
      </c>
      <c r="F96" s="42">
        <f>IF($D$22,[1]!obget([1]!obcall("",$B$22,"get",[1]!obMake("","int",E96))),"")</f>
        <v>4.476679204729753</v>
      </c>
      <c r="G96" s="42">
        <f>IF($D$22,[1]!obget([1]!obcall("",$B$23,"get",[1]!obMake("","int",E96)))^2,"")</f>
        <v>4.3588645784179585E-2</v>
      </c>
      <c r="H96" s="42">
        <f>IF($D$22,[1]!obget([1]!obcall("",$B$24,"get",[1]!obMake("","int",E96))),"")</f>
        <v>0.34112211453771879</v>
      </c>
      <c r="AH96" s="24"/>
      <c r="IW96" s="28"/>
    </row>
    <row r="97" spans="1:257" ht="11.85" customHeight="1" x14ac:dyDescent="0.3">
      <c r="A97" s="28">
        <f t="shared" si="4"/>
        <v>3.5</v>
      </c>
      <c r="B97" s="42">
        <f t="shared" si="3"/>
        <v>3.5</v>
      </c>
      <c r="C97" s="48">
        <f>IF($C$14,[1]!obget([1]!obcall("",$B$14,"getInitialMargin",[1]!obMake("","double",$B97))),"")</f>
        <v>1.6562059886799005</v>
      </c>
      <c r="D97" s="45">
        <f>IF($C$13,[1]!obget([1]!obcall("",$B$13,"getInitialMargin",[1]!obMake("","double",$B97))),"")</f>
        <v>0.75767613400584422</v>
      </c>
      <c r="E97" s="42">
        <f t="shared" si="5"/>
        <v>70</v>
      </c>
      <c r="F97" s="42">
        <f>IF($D$22,[1]!obget([1]!obcall("",$B$22,"get",[1]!obMake("","int",E97))),"")</f>
        <v>9.4935554007665921</v>
      </c>
      <c r="G97" s="42">
        <f>IF($D$22,[1]!obget([1]!obcall("",$B$23,"get",[1]!obMake("","int",E97)))^2,"")</f>
        <v>0.49102367833478822</v>
      </c>
      <c r="H97" s="42">
        <f>IF($D$22,[1]!obget([1]!obcall("",$B$24,"get",[1]!obMake("","int",E97))),"")</f>
        <v>0.40803875514404719</v>
      </c>
      <c r="AH97" s="24"/>
      <c r="IW97" s="28"/>
    </row>
    <row r="98" spans="1:257" ht="11.85" customHeight="1" x14ac:dyDescent="0.3">
      <c r="A98" s="28" t="str">
        <f t="shared" si="4"/>
        <v/>
      </c>
      <c r="B98" s="42">
        <f t="shared" si="3"/>
        <v>3.5500000000000003</v>
      </c>
      <c r="C98" s="48">
        <f>IF($C$14,[1]!obget([1]!obcall("",$B$14,"getInitialMargin",[1]!obMake("","double",$B98))),"")</f>
        <v>1.5229186675407194</v>
      </c>
      <c r="D98" s="45">
        <f>IF($C$13,[1]!obget([1]!obcall("",$B$13,"getInitialMargin",[1]!obMake("","double",$B98))),"")</f>
        <v>0.71489442607888432</v>
      </c>
      <c r="E98" s="42">
        <f t="shared" si="5"/>
        <v>71</v>
      </c>
      <c r="F98" s="42">
        <f>IF($D$22,[1]!obget([1]!obcall("",$B$22,"get",[1]!obMake("","int",E98))),"")</f>
        <v>18.493303304010691</v>
      </c>
      <c r="G98" s="42">
        <f>IF($D$22,[1]!obget([1]!obcall("",$B$23,"get",[1]!obMake("","int",E98)))^2,"")</f>
        <v>2.6011743019419935</v>
      </c>
      <c r="H98" s="42">
        <f>IF($D$22,[1]!obget([1]!obcall("",$B$24,"get",[1]!obMake("","int",E98))),"")</f>
        <v>3.3733622776816325</v>
      </c>
      <c r="AH98" s="24"/>
      <c r="IW98" s="28"/>
    </row>
    <row r="99" spans="1:257" ht="11.85" customHeight="1" x14ac:dyDescent="0.3">
      <c r="A99" s="28" t="str">
        <f t="shared" si="4"/>
        <v/>
      </c>
      <c r="B99" s="42">
        <f t="shared" si="3"/>
        <v>3.6</v>
      </c>
      <c r="C99" s="48">
        <f>IF($C$14,[1]!obget([1]!obcall("",$B$14,"getInitialMargin",[1]!obMake("","double",$B99))),"")</f>
        <v>1.5101647009807913</v>
      </c>
      <c r="D99" s="45">
        <f>IF($C$13,[1]!obget([1]!obcall("",$B$13,"getInitialMargin",[1]!obMake("","double",$B99))),"")</f>
        <v>0.75380723966352603</v>
      </c>
      <c r="E99" s="42">
        <f t="shared" si="5"/>
        <v>72</v>
      </c>
      <c r="F99" s="42">
        <f>IF($D$22,[1]!obget([1]!obcall("",$B$22,"get",[1]!obMake("","int",E99))),"")</f>
        <v>6.802975635986769</v>
      </c>
      <c r="G99" s="42">
        <f>IF($D$22,[1]!obget([1]!obcall("",$B$23,"get",[1]!obMake("","int",E99)))^2,"")</f>
        <v>0.12182941481832665</v>
      </c>
      <c r="H99" s="42">
        <f>IF($D$22,[1]!obget([1]!obcall("",$B$24,"get",[1]!obMake("","int",E99))),"")</f>
        <v>0.2309744478399951</v>
      </c>
      <c r="AH99" s="24"/>
      <c r="IW99" s="28"/>
    </row>
    <row r="100" spans="1:257" ht="11.85" customHeight="1" x14ac:dyDescent="0.3">
      <c r="A100" s="28" t="str">
        <f t="shared" si="4"/>
        <v/>
      </c>
      <c r="B100" s="42">
        <f t="shared" si="3"/>
        <v>3.6500000000000004</v>
      </c>
      <c r="C100" s="48">
        <f>IF($C$14,[1]!obget([1]!obcall("",$B$14,"getInitialMargin",[1]!obMake("","double",$B100))),"")</f>
        <v>1.2073181514447882</v>
      </c>
      <c r="D100" s="45">
        <f>IF($C$13,[1]!obget([1]!obcall("",$B$13,"getInitialMargin",[1]!obMake("","double",$B100))),"")</f>
        <v>0.75513238743733124</v>
      </c>
      <c r="E100" s="42">
        <f t="shared" si="5"/>
        <v>73</v>
      </c>
      <c r="F100" s="42">
        <f>IF($D$22,[1]!obget([1]!obcall("",$B$22,"get",[1]!obMake("","int",E100))),"")</f>
        <v>4.3896049120600464</v>
      </c>
      <c r="G100" s="42">
        <f>IF($D$22,[1]!obget([1]!obcall("",$B$23,"get",[1]!obMake("","int",E100)))^2,"")</f>
        <v>0.16541131631690606</v>
      </c>
      <c r="H100" s="42">
        <f>IF($D$22,[1]!obget([1]!obcall("",$B$24,"get",[1]!obMake("","int",E100))),"")</f>
        <v>0.34998485034528559</v>
      </c>
      <c r="AH100" s="24"/>
      <c r="IW100" s="28"/>
    </row>
    <row r="101" spans="1:257" ht="11.85" customHeight="1" x14ac:dyDescent="0.3">
      <c r="A101" s="28" t="str">
        <f t="shared" si="4"/>
        <v/>
      </c>
      <c r="B101" s="42">
        <f t="shared" si="3"/>
        <v>3.7</v>
      </c>
      <c r="C101" s="48">
        <f>IF($C$14,[1]!obget([1]!obcall("",$B$14,"getInitialMargin",[1]!obMake("","double",$B101))),"")</f>
        <v>2.1552984383117693</v>
      </c>
      <c r="D101" s="45">
        <f>IF($C$13,[1]!obget([1]!obcall("",$B$13,"getInitialMargin",[1]!obMake("","double",$B101))),"")</f>
        <v>0.73551480818211201</v>
      </c>
      <c r="E101" s="42">
        <f t="shared" si="5"/>
        <v>74</v>
      </c>
      <c r="F101" s="42">
        <f>IF($D$22,[1]!obget([1]!obcall("",$B$22,"get",[1]!obMake("","int",E101))),"")</f>
        <v>9.347197358567314</v>
      </c>
      <c r="G101" s="42">
        <f>IF($D$22,[1]!obget([1]!obcall("",$B$23,"get",[1]!obMake("","int",E101)))^2,"")</f>
        <v>3.8583329703904146E-3</v>
      </c>
      <c r="H101" s="42">
        <f>IF($D$22,[1]!obget([1]!obcall("",$B$24,"get",[1]!obMake("","int",E101))),"")</f>
        <v>0.3900081682796932</v>
      </c>
      <c r="AH101" s="24"/>
      <c r="IW101" s="28"/>
    </row>
    <row r="102" spans="1:257" ht="11.85" customHeight="1" x14ac:dyDescent="0.3">
      <c r="A102" s="28" t="str">
        <f t="shared" si="4"/>
        <v/>
      </c>
      <c r="B102" s="42">
        <f t="shared" si="3"/>
        <v>3.75</v>
      </c>
      <c r="C102" s="48">
        <f>IF($C$14,[1]!obget([1]!obcall("",$B$14,"getInitialMargin",[1]!obMake("","double",$B102))),"")</f>
        <v>1.6577711665854622</v>
      </c>
      <c r="D102" s="45">
        <f>IF($C$13,[1]!obget([1]!obcall("",$B$13,"getInitialMargin",[1]!obMake("","double",$B102))),"")</f>
        <v>0.72117794225047227</v>
      </c>
      <c r="E102" s="42">
        <f t="shared" si="5"/>
        <v>75</v>
      </c>
      <c r="F102" s="42">
        <f>IF($D$22,[1]!obget([1]!obcall("",$B$22,"get",[1]!obMake("","int",E102))),"")</f>
        <v>5.2829488155923547</v>
      </c>
      <c r="G102" s="42">
        <f>IF($D$22,[1]!obget([1]!obcall("",$B$23,"get",[1]!obMake("","int",E102)))^2,"")</f>
        <v>0.14320697949121922</v>
      </c>
      <c r="H102" s="42">
        <f>IF($D$22,[1]!obget([1]!obcall("",$B$24,"get",[1]!obMake("","int",E102))),"")</f>
        <v>0.27530323599775175</v>
      </c>
      <c r="AH102" s="24"/>
      <c r="IW102" s="28"/>
    </row>
    <row r="103" spans="1:257" ht="11.85" customHeight="1" x14ac:dyDescent="0.3">
      <c r="A103" s="28" t="str">
        <f t="shared" si="4"/>
        <v/>
      </c>
      <c r="B103" s="42">
        <f t="shared" si="3"/>
        <v>3.8000000000000003</v>
      </c>
      <c r="C103" s="48">
        <f>IF($C$14,[1]!obget([1]!obcall("",$B$14,"getInitialMargin",[1]!obMake("","double",$B103))),"")</f>
        <v>1.6052163258181356</v>
      </c>
      <c r="D103" s="45">
        <f>IF($C$13,[1]!obget([1]!obcall("",$B$13,"getInitialMargin",[1]!obMake("","double",$B103))),"")</f>
        <v>0.80766160406270993</v>
      </c>
      <c r="E103" s="42">
        <f t="shared" si="5"/>
        <v>76</v>
      </c>
      <c r="F103" s="42">
        <f>IF($D$22,[1]!obget([1]!obcall("",$B$22,"get",[1]!obMake("","int",E103))),"")</f>
        <v>3.8372627988361163</v>
      </c>
      <c r="G103" s="42">
        <f>IF($D$22,[1]!obget([1]!obcall("",$B$23,"get",[1]!obMake("","int",E103)))^2,"")</f>
        <v>0.14357837073374188</v>
      </c>
      <c r="H103" s="42">
        <f>IF($D$22,[1]!obget([1]!obcall("",$B$24,"get",[1]!obMake("","int",E103))),"")</f>
        <v>0.4141702829031787</v>
      </c>
      <c r="AH103" s="24"/>
      <c r="IW103" s="28"/>
    </row>
    <row r="104" spans="1:257" ht="11.85" customHeight="1" x14ac:dyDescent="0.3">
      <c r="A104" s="28" t="str">
        <f t="shared" si="4"/>
        <v/>
      </c>
      <c r="B104" s="42">
        <f t="shared" si="3"/>
        <v>3.85</v>
      </c>
      <c r="C104" s="48">
        <f>IF($C$14,[1]!obget([1]!obcall("",$B$14,"getInitialMargin",[1]!obMake("","double",$B104))),"")</f>
        <v>1.3393717268619323</v>
      </c>
      <c r="D104" s="45">
        <f>IF($C$13,[1]!obget([1]!obcall("",$B$13,"getInitialMargin",[1]!obMake("","double",$B104))),"")</f>
        <v>0.79429618454618511</v>
      </c>
      <c r="E104" s="42">
        <f t="shared" si="5"/>
        <v>77</v>
      </c>
      <c r="F104" s="42">
        <f>IF($D$22,[1]!obget([1]!obcall("",$B$22,"get",[1]!obMake("","int",E104))),"")</f>
        <v>9.5664979385640798</v>
      </c>
      <c r="G104" s="42">
        <f>IF($D$22,[1]!obget([1]!obcall("",$B$23,"get",[1]!obMake("","int",E104)))^2,"")</f>
        <v>1.2293359151463128</v>
      </c>
      <c r="H104" s="42">
        <f>IF($D$22,[1]!obget([1]!obcall("",$B$24,"get",[1]!obMake("","int",E104))),"")</f>
        <v>0.41738571972455363</v>
      </c>
      <c r="AH104" s="24"/>
      <c r="IW104" s="28"/>
    </row>
    <row r="105" spans="1:257" ht="11.85" customHeight="1" x14ac:dyDescent="0.3">
      <c r="A105" s="28" t="str">
        <f t="shared" si="4"/>
        <v/>
      </c>
      <c r="B105" s="42">
        <f t="shared" si="3"/>
        <v>3.9000000000000004</v>
      </c>
      <c r="C105" s="48">
        <f>IF($C$14,[1]!obget([1]!obcall("",$B$14,"getInitialMargin",[1]!obMake("","double",$B105))),"")</f>
        <v>1.9282043905086468</v>
      </c>
      <c r="D105" s="45">
        <f>IF($C$13,[1]!obget([1]!obcall("",$B$13,"getInitialMargin",[1]!obMake("","double",$B105))),"")</f>
        <v>0.96955277447336785</v>
      </c>
      <c r="E105" s="42">
        <f t="shared" si="5"/>
        <v>78</v>
      </c>
      <c r="F105" s="42">
        <f>IF($D$22,[1]!obget([1]!obcall("",$B$22,"get",[1]!obMake("","int",E105))),"")</f>
        <v>8.8096953782032195</v>
      </c>
      <c r="G105" s="42">
        <f>IF($D$22,[1]!obget([1]!obcall("",$B$23,"get",[1]!obMake("","int",E105)))^2,"")</f>
        <v>0.13884614740453671</v>
      </c>
      <c r="H105" s="42">
        <f>IF($D$22,[1]!obget([1]!obcall("",$B$24,"get",[1]!obMake("","int",E105))),"")</f>
        <v>0.3320814289449141</v>
      </c>
      <c r="AH105" s="24"/>
      <c r="IW105" s="28"/>
    </row>
    <row r="106" spans="1:257" ht="11.85" customHeight="1" x14ac:dyDescent="0.3">
      <c r="A106" s="28" t="str">
        <f t="shared" si="4"/>
        <v/>
      </c>
      <c r="B106" s="42">
        <f t="shared" si="3"/>
        <v>3.95</v>
      </c>
      <c r="C106" s="48">
        <f>IF($C$14,[1]!obget([1]!obcall("",$B$14,"getInitialMargin",[1]!obMake("","double",$B106))),"")</f>
        <v>1.7676556759849369</v>
      </c>
      <c r="D106" s="45">
        <f>IF($C$13,[1]!obget([1]!obcall("",$B$13,"getInitialMargin",[1]!obMake("","double",$B106))),"")</f>
        <v>0.94365389242291564</v>
      </c>
      <c r="E106" s="42">
        <f t="shared" si="5"/>
        <v>79</v>
      </c>
      <c r="F106" s="42">
        <f>IF($D$22,[1]!obget([1]!obcall("",$B$22,"get",[1]!obMake("","int",E106))),"")</f>
        <v>12.140045581806939</v>
      </c>
      <c r="G106" s="42">
        <f>IF($D$22,[1]!obget([1]!obcall("",$B$23,"get",[1]!obMake("","int",E106)))^2,"")</f>
        <v>1.5431652161009728E-3</v>
      </c>
      <c r="H106" s="42">
        <f>IF($D$22,[1]!obget([1]!obcall("",$B$24,"get",[1]!obMake("","int",E106))),"")</f>
        <v>0.90078614665692536</v>
      </c>
      <c r="AH106" s="24"/>
      <c r="IW106" s="28"/>
    </row>
    <row r="107" spans="1:257" ht="11.85" customHeight="1" x14ac:dyDescent="0.3">
      <c r="A107" s="28">
        <f t="shared" si="4"/>
        <v>4</v>
      </c>
      <c r="B107" s="42">
        <f t="shared" si="3"/>
        <v>4</v>
      </c>
      <c r="C107" s="48">
        <f>IF($C$14,[1]!obget([1]!obcall("",$B$14,"getInitialMargin",[1]!obMake("","double",$B107))),"")</f>
        <v>0.59500278474169521</v>
      </c>
      <c r="D107" s="45">
        <f>IF($C$13,[1]!obget([1]!obcall("",$B$13,"getInitialMargin",[1]!obMake("","double",$B107))),"")</f>
        <v>0.37219942911027443</v>
      </c>
      <c r="E107" s="42">
        <f t="shared" si="5"/>
        <v>80</v>
      </c>
      <c r="F107" s="42">
        <f>IF($D$22,[1]!obget([1]!obcall("",$B$22,"get",[1]!obMake("","int",E107))),"")</f>
        <v>13.879580624803548</v>
      </c>
      <c r="G107" s="42">
        <f>IF($D$22,[1]!obget([1]!obcall("",$B$23,"get",[1]!obMake("","int",E107)))^2,"")</f>
        <v>0.95269757487862516</v>
      </c>
      <c r="H107" s="42">
        <f>IF($D$22,[1]!obget([1]!obcall("",$B$24,"get",[1]!obMake("","int",E107))),"")</f>
        <v>1.3967585504292819</v>
      </c>
      <c r="AH107" s="24"/>
      <c r="IW107" s="28"/>
    </row>
    <row r="108" spans="1:257" ht="11.85" customHeight="1" x14ac:dyDescent="0.3">
      <c r="A108" s="28" t="str">
        <f t="shared" si="4"/>
        <v/>
      </c>
      <c r="B108" s="42">
        <f t="shared" si="3"/>
        <v>4.05</v>
      </c>
      <c r="C108" s="48">
        <f>IF($C$14,[1]!obget([1]!obcall("",$B$14,"getInitialMargin",[1]!obMake("","double",$B108))),"")</f>
        <v>0.96389253784499829</v>
      </c>
      <c r="D108" s="45">
        <f>IF($C$13,[1]!obget([1]!obcall("",$B$13,"getInitialMargin",[1]!obMake("","double",$B108))),"")</f>
        <v>0.55058071497246586</v>
      </c>
      <c r="E108" s="42">
        <f t="shared" si="5"/>
        <v>81</v>
      </c>
      <c r="F108" s="42">
        <f>IF($D$22,[1]!obget([1]!obcall("",$B$22,"get",[1]!obMake("","int",E108))),"")</f>
        <v>5.0944384733420129</v>
      </c>
      <c r="G108" s="42">
        <f>IF($D$22,[1]!obget([1]!obcall("",$B$23,"get",[1]!obMake("","int",E108)))^2,"")</f>
        <v>1.2328359141201133E-2</v>
      </c>
      <c r="H108" s="42">
        <f>IF($D$22,[1]!obget([1]!obcall("",$B$24,"get",[1]!obMake("","int",E108))),"")</f>
        <v>0.28806538471436594</v>
      </c>
      <c r="AH108" s="24"/>
      <c r="IW108" s="28"/>
    </row>
    <row r="109" spans="1:257" ht="11.85" customHeight="1" x14ac:dyDescent="0.3">
      <c r="A109" s="28" t="str">
        <f t="shared" si="4"/>
        <v/>
      </c>
      <c r="B109" s="42">
        <f t="shared" si="3"/>
        <v>4.1000000000000005</v>
      </c>
      <c r="C109" s="48">
        <f>IF($C$14,[1]!obget([1]!obcall("",$B$14,"getInitialMargin",[1]!obMake("","double",$B109))),"")</f>
        <v>0.73019710638618207</v>
      </c>
      <c r="D109" s="45">
        <f>IF($C$13,[1]!obget([1]!obcall("",$B$13,"getInitialMargin",[1]!obMake("","double",$B109))),"")</f>
        <v>0.40998318317610954</v>
      </c>
      <c r="E109" s="42">
        <f t="shared" si="5"/>
        <v>82</v>
      </c>
      <c r="F109" s="42">
        <f>IF($D$22,[1]!obget([1]!obcall("",$B$22,"get",[1]!obMake("","int",E109))),"")</f>
        <v>4.8666277379739675</v>
      </c>
      <c r="G109" s="42">
        <f>IF($D$22,[1]!obget([1]!obcall("",$B$23,"get",[1]!obMake("","int",E109)))^2,"")</f>
        <v>2.1627688723471061E-4</v>
      </c>
      <c r="H109" s="42">
        <f>IF($D$22,[1]!obget([1]!obcall("",$B$24,"get",[1]!obMake("","int",E109))),"")</f>
        <v>0.3056273833255172</v>
      </c>
      <c r="AH109" s="24"/>
      <c r="IW109" s="28"/>
    </row>
    <row r="110" spans="1:257" ht="11.85" customHeight="1" x14ac:dyDescent="0.3">
      <c r="A110" s="28" t="str">
        <f t="shared" si="4"/>
        <v/>
      </c>
      <c r="B110" s="42">
        <f t="shared" si="3"/>
        <v>4.1500000000000004</v>
      </c>
      <c r="C110" s="48">
        <f>IF($C$14,[1]!obget([1]!obcall("",$B$14,"getInitialMargin",[1]!obMake("","double",$B110))),"")</f>
        <v>0.81881796735905432</v>
      </c>
      <c r="D110" s="45">
        <f>IF($C$13,[1]!obget([1]!obcall("",$B$13,"getInitialMargin",[1]!obMake("","double",$B110))),"")</f>
        <v>0.40149472139352299</v>
      </c>
      <c r="E110" s="42">
        <f t="shared" si="5"/>
        <v>83</v>
      </c>
      <c r="F110" s="42">
        <f>IF($D$22,[1]!obget([1]!obcall("",$B$22,"get",[1]!obMake("","int",E110))),"")</f>
        <v>10.050875989725071</v>
      </c>
      <c r="G110" s="42">
        <f>IF($D$22,[1]!obget([1]!obcall("",$B$23,"get",[1]!obMake("","int",E110)))^2,"")</f>
        <v>1.3309184303066421E-2</v>
      </c>
      <c r="H110" s="42">
        <f>IF($D$22,[1]!obget([1]!obcall("",$B$24,"get",[1]!obMake("","int",E110))),"")</f>
        <v>0.48554357070730703</v>
      </c>
      <c r="AH110" s="24"/>
      <c r="IW110" s="28"/>
    </row>
    <row r="111" spans="1:257" ht="11.85" customHeight="1" x14ac:dyDescent="0.3">
      <c r="A111" s="28" t="str">
        <f t="shared" si="4"/>
        <v/>
      </c>
      <c r="B111" s="42">
        <f t="shared" si="3"/>
        <v>4.2</v>
      </c>
      <c r="C111" s="48">
        <f>IF($C$14,[1]!obget([1]!obcall("",$B$14,"getInitialMargin",[1]!obMake("","double",$B111))),"")</f>
        <v>0.76913438357241448</v>
      </c>
      <c r="D111" s="45">
        <f>IF($C$13,[1]!obget([1]!obcall("",$B$13,"getInitialMargin",[1]!obMake("","double",$B111))),"")</f>
        <v>0.45696553870048545</v>
      </c>
      <c r="E111" s="42">
        <f t="shared" si="5"/>
        <v>84</v>
      </c>
      <c r="F111" s="42">
        <f>IF($D$22,[1]!obget([1]!obcall("",$B$22,"get",[1]!obMake("","int",E111))),"")</f>
        <v>14.269692223652894</v>
      </c>
      <c r="G111" s="42">
        <f>IF($D$22,[1]!obget([1]!obcall("",$B$23,"get",[1]!obMake("","int",E111)))^2,"")</f>
        <v>1.9196070883911547E-2</v>
      </c>
      <c r="H111" s="42">
        <f>IF($D$22,[1]!obget([1]!obcall("",$B$24,"get",[1]!obMake("","int",E111))),"")</f>
        <v>1.5267253785829142</v>
      </c>
      <c r="AH111" s="24"/>
      <c r="IW111" s="28"/>
    </row>
    <row r="112" spans="1:257" ht="11.85" customHeight="1" x14ac:dyDescent="0.3">
      <c r="A112" s="28" t="str">
        <f t="shared" si="4"/>
        <v/>
      </c>
      <c r="B112" s="42">
        <f t="shared" si="3"/>
        <v>4.25</v>
      </c>
      <c r="C112" s="48">
        <f>IF($C$14,[1]!obget([1]!obcall("",$B$14,"getInitialMargin",[1]!obMake("","double",$B112))),"")</f>
        <v>0.9285018275838226</v>
      </c>
      <c r="D112" s="45">
        <f>IF($C$13,[1]!obget([1]!obcall("",$B$13,"getInitialMargin",[1]!obMake("","double",$B112))),"")</f>
        <v>0.45021881023543731</v>
      </c>
      <c r="E112" s="42">
        <f t="shared" si="5"/>
        <v>85</v>
      </c>
      <c r="F112" s="42">
        <f>IF($D$22,[1]!obget([1]!obcall("",$B$22,"get",[1]!obMake("","int",E112))),"")</f>
        <v>7.4785456806007948</v>
      </c>
      <c r="G112" s="42">
        <f>IF($D$22,[1]!obget([1]!obcall("",$B$23,"get",[1]!obMake("","int",E112)))^2,"")</f>
        <v>0.27311000764495458</v>
      </c>
      <c r="H112" s="42">
        <f>IF($D$22,[1]!obget([1]!obcall("",$B$24,"get",[1]!obMake("","int",E112))),"")</f>
        <v>0.24472873039396537</v>
      </c>
      <c r="AH112" s="24"/>
      <c r="IW112" s="28"/>
    </row>
    <row r="113" spans="1:257" ht="11.85" customHeight="1" x14ac:dyDescent="0.3">
      <c r="A113" s="28" t="str">
        <f t="shared" si="4"/>
        <v/>
      </c>
      <c r="B113" s="42">
        <f t="shared" si="3"/>
        <v>4.3</v>
      </c>
      <c r="C113" s="48">
        <f>IF($C$14,[1]!obget([1]!obcall("",$B$14,"getInitialMargin",[1]!obMake("","double",$B113))),"")</f>
        <v>1.0428557055838574</v>
      </c>
      <c r="D113" s="45">
        <f>IF($C$13,[1]!obget([1]!obcall("",$B$13,"getInitialMargin",[1]!obMake("","double",$B113))),"")</f>
        <v>0.43566606198339308</v>
      </c>
      <c r="E113" s="42">
        <f t="shared" si="5"/>
        <v>86</v>
      </c>
      <c r="F113" s="42">
        <f>IF($D$22,[1]!obget([1]!obcall("",$B$22,"get",[1]!obMake("","int",E113))),"")</f>
        <v>3.0527325850938736</v>
      </c>
      <c r="G113" s="42">
        <f>IF($D$22,[1]!obget([1]!obcall("",$B$23,"get",[1]!obMake("","int",E113)))^2,"")</f>
        <v>0.1600483877263762</v>
      </c>
      <c r="H113" s="42">
        <f>IF($D$22,[1]!obget([1]!obcall("",$B$24,"get",[1]!obMake("","int",E113))),"")</f>
        <v>0.5289938881290106</v>
      </c>
      <c r="AH113" s="24"/>
      <c r="IW113" s="28"/>
    </row>
    <row r="114" spans="1:257" ht="11.85" customHeight="1" x14ac:dyDescent="0.3">
      <c r="A114" s="28" t="str">
        <f t="shared" si="4"/>
        <v/>
      </c>
      <c r="B114" s="42">
        <f t="shared" si="3"/>
        <v>4.3500000000000005</v>
      </c>
      <c r="C114" s="48">
        <f>IF($C$14,[1]!obget([1]!obcall("",$B$14,"getInitialMargin",[1]!obMake("","double",$B114))),"")</f>
        <v>0.860233046472068</v>
      </c>
      <c r="D114" s="45">
        <f>IF($C$13,[1]!obget([1]!obcall("",$B$13,"getInitialMargin",[1]!obMake("","double",$B114))),"")</f>
        <v>0.4518564816600586</v>
      </c>
      <c r="E114" s="42">
        <f t="shared" si="5"/>
        <v>87</v>
      </c>
      <c r="F114" s="42">
        <f>IF($D$22,[1]!obget([1]!obcall("",$B$22,"get",[1]!obMake("","int",E114))),"")</f>
        <v>8.4551488964856922</v>
      </c>
      <c r="G114" s="42">
        <f>IF($D$22,[1]!obget([1]!obcall("",$B$23,"get",[1]!obMake("","int",E114)))^2,"")</f>
        <v>1.4187397022726519E-4</v>
      </c>
      <c r="H114" s="42">
        <f>IF($D$22,[1]!obget([1]!obcall("",$B$24,"get",[1]!obMake("","int",E114))),"")</f>
        <v>0.30100552796257629</v>
      </c>
      <c r="AH114" s="24"/>
      <c r="IW114" s="28"/>
    </row>
    <row r="115" spans="1:257" ht="11.85" customHeight="1" x14ac:dyDescent="0.3">
      <c r="A115" s="28" t="str">
        <f t="shared" si="4"/>
        <v/>
      </c>
      <c r="B115" s="42">
        <f t="shared" si="3"/>
        <v>4.4000000000000004</v>
      </c>
      <c r="C115" s="48">
        <f>IF($C$14,[1]!obget([1]!obcall("",$B$14,"getInitialMargin",[1]!obMake("","double",$B115))),"")</f>
        <v>1.0168495213118867</v>
      </c>
      <c r="D115" s="45">
        <f>IF($C$13,[1]!obget([1]!obcall("",$B$13,"getInitialMargin",[1]!obMake("","double",$B115))),"")</f>
        <v>0.50882984365078321</v>
      </c>
      <c r="E115" s="42">
        <f t="shared" si="5"/>
        <v>88</v>
      </c>
      <c r="F115" s="42">
        <f>IF($D$22,[1]!obget([1]!obcall("",$B$22,"get",[1]!obMake("","int",E115))),"")</f>
        <v>3.366702479196221</v>
      </c>
      <c r="G115" s="42">
        <f>IF($D$22,[1]!obget([1]!obcall("",$B$23,"get",[1]!obMake("","int",E115)))^2,"")</f>
        <v>1.905791624116371E-3</v>
      </c>
      <c r="H115" s="42">
        <f>IF($D$22,[1]!obget([1]!obcall("",$B$24,"get",[1]!obMake("","int",E115))),"")</f>
        <v>0.47970896651780559</v>
      </c>
      <c r="AH115" s="24"/>
      <c r="IW115" s="28"/>
    </row>
    <row r="116" spans="1:257" ht="11.85" customHeight="1" x14ac:dyDescent="0.3">
      <c r="A116" s="28" t="str">
        <f t="shared" si="4"/>
        <v/>
      </c>
      <c r="B116" s="42">
        <f t="shared" si="3"/>
        <v>4.45</v>
      </c>
      <c r="C116" s="48">
        <f>IF($C$14,[1]!obget([1]!obcall("",$B$14,"getInitialMargin",[1]!obMake("","double",$B116))),"")</f>
        <v>1.179841345370535</v>
      </c>
      <c r="D116" s="45">
        <f>IF($C$13,[1]!obget([1]!obcall("",$B$13,"getInitialMargin",[1]!obMake("","double",$B116))),"")</f>
        <v>0.54636139861653898</v>
      </c>
      <c r="E116" s="42">
        <f t="shared" si="5"/>
        <v>89</v>
      </c>
      <c r="F116" s="42">
        <f>IF($D$22,[1]!obget([1]!obcall("",$B$22,"get",[1]!obMake("","int",E116))),"")</f>
        <v>15.097552782441438</v>
      </c>
      <c r="G116" s="42">
        <f>IF($D$22,[1]!obget([1]!obcall("",$B$23,"get",[1]!obMake("","int",E116)))^2,"")</f>
        <v>0.46597038672248842</v>
      </c>
      <c r="H116" s="42">
        <f>IF($D$22,[1]!obget([1]!obcall("",$B$24,"get",[1]!obMake("","int",E116))),"")</f>
        <v>1.8252724763789292</v>
      </c>
      <c r="AH116" s="24"/>
      <c r="IW116" s="28"/>
    </row>
    <row r="117" spans="1:257" ht="11.85" customHeight="1" x14ac:dyDescent="0.3">
      <c r="A117" s="28">
        <f t="shared" si="4"/>
        <v>4.5</v>
      </c>
      <c r="B117" s="42">
        <f t="shared" si="3"/>
        <v>4.5</v>
      </c>
      <c r="C117" s="48">
        <f>IF($C$14,[1]!obget([1]!obcall("",$B$14,"getInitialMargin",[1]!obMake("","double",$B117))),"")</f>
        <v>0.40234071216900569</v>
      </c>
      <c r="D117" s="45">
        <f>IF($C$13,[1]!obget([1]!obcall("",$B$13,"getInitialMargin",[1]!obMake("","double",$B117))),"")</f>
        <v>0.23690049534446461</v>
      </c>
      <c r="E117" s="42">
        <f t="shared" si="5"/>
        <v>90</v>
      </c>
      <c r="F117" s="42">
        <f>IF($D$22,[1]!obget([1]!obcall("",$B$22,"get",[1]!obMake("","int",E117))),"")</f>
        <v>13.683223074284367</v>
      </c>
      <c r="G117" s="42">
        <f>IF($D$22,[1]!obget([1]!obcall("",$B$23,"get",[1]!obMake("","int",E117)))^2,"")</f>
        <v>13.62229946771653</v>
      </c>
      <c r="H117" s="42">
        <f>IF($D$22,[1]!obget([1]!obcall("",$B$24,"get",[1]!obMake("","int",E117))),"")</f>
        <v>1.333938887057462</v>
      </c>
      <c r="AH117" s="24"/>
      <c r="IW117" s="28"/>
    </row>
    <row r="118" spans="1:257" ht="11.85" customHeight="1" x14ac:dyDescent="0.3">
      <c r="A118" s="28" t="str">
        <f t="shared" si="4"/>
        <v/>
      </c>
      <c r="B118" s="42">
        <f t="shared" si="3"/>
        <v>4.55</v>
      </c>
      <c r="C118" s="48">
        <f>IF($C$14,[1]!obget([1]!obcall("",$B$14,"getInitialMargin",[1]!obMake("","double",$B118))),"")</f>
        <v>2.6785306568910539E-4</v>
      </c>
      <c r="D118" s="45">
        <f>IF($C$13,[1]!obget([1]!obcall("",$B$13,"getInitialMargin",[1]!obMake("","double",$B118))),"")</f>
        <v>4.4257978490835057E-2</v>
      </c>
      <c r="E118" s="42">
        <f t="shared" si="5"/>
        <v>91</v>
      </c>
      <c r="F118" s="42">
        <f>IF($D$22,[1]!obget([1]!obcall("",$B$22,"get",[1]!obMake("","int",E118))),"")</f>
        <v>6.1239641850925155</v>
      </c>
      <c r="G118" s="42">
        <f>IF($D$22,[1]!obget([1]!obcall("",$B$23,"get",[1]!obMake("","int",E118)))^2,"")</f>
        <v>0.38875771280391358</v>
      </c>
      <c r="H118" s="42">
        <f>IF($D$22,[1]!obget([1]!obcall("",$B$24,"get",[1]!obMake("","int",E118))),"")</f>
        <v>0.23789607247994971</v>
      </c>
      <c r="AH118" s="24"/>
      <c r="IW118" s="28"/>
    </row>
    <row r="119" spans="1:257" ht="11.85" customHeight="1" x14ac:dyDescent="0.3">
      <c r="A119" s="28" t="str">
        <f t="shared" si="4"/>
        <v/>
      </c>
      <c r="B119" s="42">
        <f t="shared" si="3"/>
        <v>4.6000000000000005</v>
      </c>
      <c r="C119" s="48">
        <f>IF($C$14,[1]!obget([1]!obcall("",$B$14,"getInitialMargin",[1]!obMake("","double",$B119))),"")</f>
        <v>2.6733352755758943E-4</v>
      </c>
      <c r="D119" s="45">
        <f>IF($C$13,[1]!obget([1]!obcall("",$B$13,"getInitialMargin",[1]!obMake("","double",$B119))),"")</f>
        <v>4.5157836673469808E-2</v>
      </c>
      <c r="E119" s="42">
        <f t="shared" si="5"/>
        <v>92</v>
      </c>
      <c r="F119" s="42">
        <f>IF($D$22,[1]!obget([1]!obcall("",$B$22,"get",[1]!obMake("","int",E119))),"")</f>
        <v>4.3539661156415885</v>
      </c>
      <c r="G119" s="42">
        <f>IF($D$22,[1]!obget([1]!obcall("",$B$23,"get",[1]!obMake("","int",E119)))^2,"")</f>
        <v>0.34801017475286145</v>
      </c>
      <c r="H119" s="42">
        <f>IF($D$22,[1]!obget([1]!obcall("",$B$24,"get",[1]!obMake("","int",E119))),"")</f>
        <v>0.35371093850523094</v>
      </c>
      <c r="AH119" s="24"/>
      <c r="IW119" s="28"/>
    </row>
    <row r="120" spans="1:257" ht="11.85" customHeight="1" x14ac:dyDescent="0.3">
      <c r="A120" s="28" t="str">
        <f t="shared" si="4"/>
        <v/>
      </c>
      <c r="B120" s="42">
        <f t="shared" si="3"/>
        <v>4.6500000000000004</v>
      </c>
      <c r="C120" s="48">
        <f>IF($C$14,[1]!obget([1]!obcall("",$B$14,"getInitialMargin",[1]!obMake("","double",$B120))),"")</f>
        <v>2.6683089200341126E-4</v>
      </c>
      <c r="D120" s="45">
        <f>IF($C$13,[1]!obget([1]!obcall("",$B$13,"getInitialMargin",[1]!obMake("","double",$B120))),"")</f>
        <v>4.6047320535972637E-2</v>
      </c>
      <c r="E120" s="42">
        <f t="shared" si="5"/>
        <v>93</v>
      </c>
      <c r="F120" s="42">
        <f>IF($D$22,[1]!obget([1]!obcall("",$B$22,"get",[1]!obMake("","int",E120))),"")</f>
        <v>5.6224334853845077</v>
      </c>
      <c r="G120" s="42">
        <f>IF($D$22,[1]!obget([1]!obcall("",$B$23,"get",[1]!obMake("","int",E120)))^2,"")</f>
        <v>1.0766872430200463</v>
      </c>
      <c r="H120" s="42">
        <f>IF($D$22,[1]!obget([1]!obcall("",$B$24,"get",[1]!obMake("","int",E120))),"")</f>
        <v>0.25636310607014989</v>
      </c>
      <c r="AH120" s="24"/>
      <c r="IW120" s="28"/>
    </row>
    <row r="121" spans="1:257" ht="11.85" customHeight="1" x14ac:dyDescent="0.3">
      <c r="A121" s="28" t="str">
        <f t="shared" si="4"/>
        <v/>
      </c>
      <c r="B121" s="42">
        <f t="shared" si="3"/>
        <v>4.7</v>
      </c>
      <c r="C121" s="48">
        <f>IF($C$14,[1]!obget([1]!obcall("",$B$14,"getInitialMargin",[1]!obMake("","double",$B121))),"")</f>
        <v>2.6634489112042914E-4</v>
      </c>
      <c r="D121" s="45">
        <f>IF($C$13,[1]!obget([1]!obcall("",$B$13,"getInitialMargin",[1]!obMake("","double",$B121))),"")</f>
        <v>4.696428404980868E-2</v>
      </c>
      <c r="E121" s="42">
        <f t="shared" si="5"/>
        <v>94</v>
      </c>
      <c r="F121" s="42">
        <f>IF($D$22,[1]!obget([1]!obcall("",$B$22,"get",[1]!obMake("","int",E121))),"")</f>
        <v>14.296632871064144</v>
      </c>
      <c r="G121" s="42">
        <f>IF($D$22,[1]!obget([1]!obcall("",$B$23,"get",[1]!obMake("","int",E121)))^2,"")</f>
        <v>2.3881963888633488</v>
      </c>
      <c r="H121" s="42">
        <f>IF($D$22,[1]!obget([1]!obcall("",$B$24,"get",[1]!obMake("","int",E121))),"")</f>
        <v>1.5359541599665762</v>
      </c>
      <c r="AH121" s="24"/>
      <c r="IW121" s="28"/>
    </row>
    <row r="122" spans="1:257" ht="11.85" customHeight="1" x14ac:dyDescent="0.3">
      <c r="A122" s="28" t="str">
        <f t="shared" si="4"/>
        <v/>
      </c>
      <c r="B122" s="42">
        <f t="shared" si="3"/>
        <v>4.75</v>
      </c>
      <c r="C122" s="48">
        <f>IF($C$14,[1]!obget([1]!obcall("",$B$14,"getInitialMargin",[1]!obMake("","double",$B122))),"")</f>
        <v>2.658752617771265E-4</v>
      </c>
      <c r="D122" s="45">
        <f>IF($C$13,[1]!obget([1]!obcall("",$B$13,"getInitialMargin",[1]!obMake("","double",$B122))),"")</f>
        <v>4.7868771540206759E-2</v>
      </c>
      <c r="E122" s="42">
        <f t="shared" si="5"/>
        <v>95</v>
      </c>
      <c r="F122" s="42">
        <f>IF($D$22,[1]!obget([1]!obcall("",$B$22,"get",[1]!obMake("","int",E122))),"")</f>
        <v>21.983681459102399</v>
      </c>
      <c r="G122" s="42">
        <f>IF($D$22,[1]!obget([1]!obcall("",$B$23,"get",[1]!obMake("","int",E122)))^2,"")</f>
        <v>9.1620332027381348</v>
      </c>
      <c r="H122" s="42">
        <f>IF($D$22,[1]!obget([1]!obcall("",$B$24,"get",[1]!obMake("","int",E122))),"")</f>
        <v>5.5067165808238334</v>
      </c>
      <c r="AH122" s="24"/>
      <c r="IW122" s="28"/>
    </row>
    <row r="123" spans="1:257" ht="11.85" customHeight="1" x14ac:dyDescent="0.3">
      <c r="A123" s="28" t="str">
        <f t="shared" si="4"/>
        <v/>
      </c>
      <c r="B123" s="42">
        <f t="shared" si="3"/>
        <v>4.8000000000000007</v>
      </c>
      <c r="C123" s="48">
        <f>IF($C$14,[1]!obget([1]!obcall("",$B$14,"getInitialMargin",[1]!obMake("","double",$B123))),"")</f>
        <v>2.6542174551891229E-4</v>
      </c>
      <c r="D123" s="45">
        <f>IF($C$13,[1]!obget([1]!obcall("",$B$13,"getInitialMargin",[1]!obMake("","double",$B123))),"")</f>
        <v>4.8751996133694638E-2</v>
      </c>
      <c r="E123" s="42">
        <f t="shared" si="5"/>
        <v>96</v>
      </c>
      <c r="F123" s="42">
        <f>IF($D$22,[1]!obget([1]!obcall("",$B$22,"get",[1]!obMake("","int",E123))),"")</f>
        <v>5.530834308988875</v>
      </c>
      <c r="G123" s="42">
        <f>IF($D$22,[1]!obget([1]!obcall("",$B$23,"get",[1]!obMake("","int",E123)))^2,"")</f>
        <v>3.2398777727441402E-2</v>
      </c>
      <c r="H123" s="42">
        <f>IF($D$22,[1]!obget([1]!obcall("",$B$24,"get",[1]!obMake("","int",E123))),"")</f>
        <v>0.2609613531838787</v>
      </c>
      <c r="AH123" s="24"/>
      <c r="IW123" s="28"/>
    </row>
    <row r="124" spans="1:257" ht="11.85" customHeight="1" x14ac:dyDescent="0.3">
      <c r="A124" s="28" t="str">
        <f t="shared" si="4"/>
        <v/>
      </c>
      <c r="B124" s="42">
        <f t="shared" si="3"/>
        <v>4.8500000000000005</v>
      </c>
      <c r="C124" s="48">
        <f>IF($C$14,[1]!obget([1]!obcall("",$B$14,"getInitialMargin",[1]!obMake("","double",$B124))),"")</f>
        <v>2.6498408847408506E-4</v>
      </c>
      <c r="D124" s="45">
        <f>IF($C$13,[1]!obget([1]!obcall("",$B$13,"getInitialMargin",[1]!obMake("","double",$B124))),"")</f>
        <v>4.9629902619388606E-2</v>
      </c>
      <c r="E124" s="42">
        <f t="shared" si="5"/>
        <v>97</v>
      </c>
      <c r="F124" s="42">
        <f>IF($D$22,[1]!obget([1]!obcall("",$B$22,"get",[1]!obMake("","int",E124))),"")</f>
        <v>1.508408161256815</v>
      </c>
      <c r="G124" s="42">
        <f>IF($D$22,[1]!obget([1]!obcall("",$B$23,"get",[1]!obMake("","int",E124)))^2,"")</f>
        <v>7.8874744357380818E-5</v>
      </c>
      <c r="H124" s="42">
        <f>IF($D$22,[1]!obget([1]!obcall("",$B$24,"get",[1]!obMake("","int",E124))),"")</f>
        <v>0.83614159297720736</v>
      </c>
      <c r="AH124" s="24"/>
      <c r="IW124" s="28"/>
    </row>
    <row r="125" spans="1:257" ht="11.85" customHeight="1" x14ac:dyDescent="0.3">
      <c r="A125" s="28" t="str">
        <f t="shared" si="4"/>
        <v/>
      </c>
      <c r="B125" s="42">
        <f t="shared" si="3"/>
        <v>4.9000000000000004</v>
      </c>
      <c r="C125" s="48">
        <f>IF($C$14,[1]!obget([1]!obcall("",$B$14,"getInitialMargin",[1]!obMake("","double",$B125))),"")</f>
        <v>2.6456204125846483E-4</v>
      </c>
      <c r="D125" s="45">
        <f>IF($C$13,[1]!obget([1]!obcall("",$B$13,"getInitialMargin",[1]!obMake("","double",$B125))),"")</f>
        <v>5.058540783221592E-2</v>
      </c>
      <c r="E125" s="42">
        <f t="shared" si="5"/>
        <v>98</v>
      </c>
      <c r="F125" s="42">
        <f>IF($D$22,[1]!obget([1]!obcall("",$B$22,"get",[1]!obMake("","int",E125))),"")</f>
        <v>3.1939758032291268</v>
      </c>
      <c r="G125" s="42">
        <f>IF($D$22,[1]!obget([1]!obcall("",$B$23,"get",[1]!obMake("","int",E125)))^2,"")</f>
        <v>4.2958605859212816E-2</v>
      </c>
      <c r="H125" s="42">
        <f>IF($D$22,[1]!obget([1]!obcall("",$B$24,"get",[1]!obMake("","int",E125))),"")</f>
        <v>0.50627218654595363</v>
      </c>
      <c r="AH125" s="24"/>
      <c r="IW125" s="28"/>
    </row>
    <row r="126" spans="1:257" ht="11.85" customHeight="1" x14ac:dyDescent="0.3">
      <c r="A126" s="28" t="str">
        <f t="shared" si="4"/>
        <v/>
      </c>
      <c r="B126" s="42">
        <f t="shared" si="3"/>
        <v>4.95</v>
      </c>
      <c r="C126" s="48">
        <f>IF($C$14,[1]!obget([1]!obcall("",$B$14,"getInitialMargin",[1]!obMake("","double",$B126))),"")</f>
        <v>2.6415535888468789E-4</v>
      </c>
      <c r="D126" s="45">
        <f>IF($C$13,[1]!obget([1]!obcall("",$B$13,"getInitialMargin",[1]!obMake("","double",$B126))),"")</f>
        <v>5.1568276699450542E-2</v>
      </c>
      <c r="E126" s="42">
        <f t="shared" si="5"/>
        <v>99</v>
      </c>
      <c r="F126" s="42">
        <f>IF($D$22,[1]!obget([1]!obcall("",$B$22,"get",[1]!obMake("","int",E126))),"")</f>
        <v>6.7962729947087883</v>
      </c>
      <c r="G126" s="42">
        <f>IF($D$22,[1]!obget([1]!obcall("",$B$23,"get",[1]!obMake("","int",E126)))^2,"")</f>
        <v>0.74506791567382491</v>
      </c>
      <c r="H126" s="42">
        <f>IF($D$22,[1]!obget([1]!obcall("",$B$24,"get",[1]!obMake("","int",E126))),"")</f>
        <v>0.23094113201799504</v>
      </c>
      <c r="AH126" s="24"/>
      <c r="IW126" s="28"/>
    </row>
    <row r="127" spans="1:257" ht="11.85" customHeight="1" x14ac:dyDescent="0.3">
      <c r="A127" s="28">
        <f t="shared" si="4"/>
        <v>5</v>
      </c>
      <c r="B127" s="42">
        <f t="shared" si="3"/>
        <v>5</v>
      </c>
      <c r="C127" s="48">
        <f>IF($C$14,[1]!obget([1]!obcall("",$B$14,"getInitialMargin",[1]!obMake("","double",$B127))),"")</f>
        <v>4.8037526412803011E-4</v>
      </c>
      <c r="D127" s="45">
        <f>IF($C$13,[1]!obget([1]!obcall("",$B$13,"getInitialMargin",[1]!obMake("","double",$B127))),"")</f>
        <v>2.3019550854566657E-2</v>
      </c>
      <c r="E127" s="42">
        <f t="shared" si="5"/>
        <v>100</v>
      </c>
      <c r="F127" s="42">
        <f>IF($D$22,[1]!obget([1]!obcall("",$B$22,"get",[1]!obMake("","int",E127))),"")</f>
        <v>12.534230623666852</v>
      </c>
      <c r="G127" s="42">
        <f>IF($D$22,[1]!obget([1]!obcall("",$B$23,"get",[1]!obMake("","int",E127)))^2,"")</f>
        <v>0.35316043379378675</v>
      </c>
      <c r="H127" s="42">
        <f>IF($D$22,[1]!obget([1]!obcall("",$B$24,"get",[1]!obMake("","int",E127))),"")</f>
        <v>1.001213781474767</v>
      </c>
      <c r="AH127" s="24"/>
      <c r="IW127" s="28"/>
    </row>
    <row r="128" spans="1:257" ht="11.85" customHeight="1" x14ac:dyDescent="0.3">
      <c r="A128" s="28" t="str">
        <f t="shared" si="4"/>
        <v/>
      </c>
      <c r="B128" s="42">
        <f t="shared" si="3"/>
        <v>5.0500000000000007</v>
      </c>
      <c r="C128" s="48">
        <f>IF($C$14,[1]!obget([1]!obcall("",$B$14,"getInitialMargin",[1]!obMake("","double",$B128))),"")</f>
        <v>0</v>
      </c>
      <c r="D128" s="45">
        <f>IF($C$13,[1]!obget([1]!obcall("",$B$13,"getInitialMargin",[1]!obMake("","double",$B128))),"")</f>
        <v>0</v>
      </c>
      <c r="E128" s="42">
        <f t="shared" si="5"/>
        <v>101</v>
      </c>
      <c r="F128" s="42">
        <f>IF($D$22,[1]!obget([1]!obcall("",$B$22,"get",[1]!obMake("","int",E128))),"")</f>
        <v>8.6311743010260802</v>
      </c>
      <c r="G128" s="42">
        <f>IF($D$22,[1]!obget([1]!obcall("",$B$23,"get",[1]!obMake("","int",E128)))^2,"")</f>
        <v>4.3052755811343213E-2</v>
      </c>
      <c r="H128" s="42">
        <f>IF($D$22,[1]!obget([1]!obcall("",$B$24,"get",[1]!obMake("","int",E128))),"")</f>
        <v>0.31572531785416369</v>
      </c>
      <c r="AH128" s="24"/>
      <c r="IW128" s="28"/>
    </row>
    <row r="129" spans="1:257" ht="11.85" customHeight="1" x14ac:dyDescent="0.3">
      <c r="A129" s="28" t="str">
        <f t="shared" si="4"/>
        <v/>
      </c>
      <c r="B129" s="42">
        <f t="shared" si="3"/>
        <v>5.1000000000000005</v>
      </c>
      <c r="C129" s="48">
        <f>IF($C$14,[1]!obget([1]!obcall("",$B$14,"getInitialMargin",[1]!obMake("","double",$B129))),"")</f>
        <v>0</v>
      </c>
      <c r="D129" s="45">
        <f>IF($C$13,[1]!obget([1]!obcall("",$B$13,"getInitialMargin",[1]!obMake("","double",$B129))),"")</f>
        <v>0</v>
      </c>
      <c r="E129" s="42">
        <f t="shared" si="5"/>
        <v>102</v>
      </c>
      <c r="F129" s="42">
        <f>IF($D$22,[1]!obget([1]!obcall("",$B$22,"get",[1]!obMake("","int",E129))),"")</f>
        <v>2.882700677100233</v>
      </c>
      <c r="G129" s="42">
        <f>IF($D$22,[1]!obget([1]!obcall("",$B$23,"get",[1]!obMake("","int",E129)))^2,"")</f>
        <v>0.42581182285268332</v>
      </c>
      <c r="H129" s="42">
        <f>IF($D$22,[1]!obget([1]!obcall("",$B$24,"get",[1]!obMake("","int",E129))),"")</f>
        <v>0.55754059270285583</v>
      </c>
      <c r="AH129" s="24"/>
      <c r="IW129" s="28"/>
    </row>
    <row r="130" spans="1:257" ht="11.85" customHeight="1" x14ac:dyDescent="0.3">
      <c r="A130" s="28" t="str">
        <f t="shared" si="4"/>
        <v/>
      </c>
      <c r="B130" s="42">
        <f t="shared" si="3"/>
        <v>5.15</v>
      </c>
      <c r="C130" s="48">
        <f>IF($C$14,[1]!obget([1]!obcall("",$B$14,"getInitialMargin",[1]!obMake("","double",$B130))),"")</f>
        <v>0</v>
      </c>
      <c r="D130" s="45">
        <f>IF($C$13,[1]!obget([1]!obcall("",$B$13,"getInitialMargin",[1]!obMake("","double",$B130))),"")</f>
        <v>0</v>
      </c>
      <c r="E130" s="42">
        <f t="shared" si="5"/>
        <v>103</v>
      </c>
      <c r="F130" s="42">
        <f>IF($D$22,[1]!obget([1]!obcall("",$B$22,"get",[1]!obMake("","int",E130))),"")</f>
        <v>4.5361747331168374</v>
      </c>
      <c r="G130" s="42">
        <f>IF($D$22,[1]!obget([1]!obcall("",$B$23,"get",[1]!obMake("","int",E130)))^2,"")</f>
        <v>1.3051819131170557</v>
      </c>
      <c r="H130" s="42">
        <f>IF($D$22,[1]!obget([1]!obcall("",$B$24,"get",[1]!obMake("","int",E130))),"")</f>
        <v>0.33526313407528219</v>
      </c>
      <c r="AH130" s="24"/>
      <c r="IW130" s="28"/>
    </row>
    <row r="131" spans="1:257" ht="11.85" customHeight="1" x14ac:dyDescent="0.3">
      <c r="A131" s="28" t="str">
        <f t="shared" si="4"/>
        <v/>
      </c>
      <c r="B131" s="42">
        <f t="shared" si="3"/>
        <v>5.2</v>
      </c>
      <c r="C131" s="48">
        <f>IF($C$14,[1]!obget([1]!obcall("",$B$14,"getInitialMargin",[1]!obMake("","double",$B131))),"")</f>
        <v>0</v>
      </c>
      <c r="D131" s="45">
        <f>IF($C$13,[1]!obget([1]!obcall("",$B$13,"getInitialMargin",[1]!obMake("","double",$B131))),"")</f>
        <v>0</v>
      </c>
      <c r="E131" s="42">
        <f t="shared" si="5"/>
        <v>104</v>
      </c>
      <c r="F131" s="42">
        <f>IF($D$22,[1]!obget([1]!obcall("",$B$22,"get",[1]!obMake("","int",E131))),"")</f>
        <v>14.124050850969649</v>
      </c>
      <c r="G131" s="42">
        <f>IF($D$22,[1]!obget([1]!obcall("",$B$23,"get",[1]!obMake("","int",E131)))^2,"")</f>
        <v>1.0987039008110728</v>
      </c>
      <c r="H131" s="42">
        <f>IF($D$22,[1]!obget([1]!obcall("",$B$24,"get",[1]!obMake("","int",E131))),"")</f>
        <v>1.4774014398615893</v>
      </c>
      <c r="AH131" s="24"/>
      <c r="IW131" s="28"/>
    </row>
    <row r="132" spans="1:257" ht="11.85" customHeight="1" x14ac:dyDescent="0.3">
      <c r="A132" s="28" t="str">
        <f t="shared" si="4"/>
        <v/>
      </c>
      <c r="B132" s="42">
        <f t="shared" si="3"/>
        <v>5.25</v>
      </c>
      <c r="C132" s="48">
        <f>IF($C$14,[1]!obget([1]!obcall("",$B$14,"getInitialMargin",[1]!obMake("","double",$B132))),"")</f>
        <v>0</v>
      </c>
      <c r="D132" s="45">
        <f>IF($C$13,[1]!obget([1]!obcall("",$B$13,"getInitialMargin",[1]!obMake("","double",$B132))),"")</f>
        <v>0</v>
      </c>
      <c r="E132" s="42">
        <f t="shared" si="5"/>
        <v>105</v>
      </c>
      <c r="F132" s="42">
        <f>IF($D$22,[1]!obget([1]!obcall("",$B$22,"get",[1]!obMake("","int",E132))),"")</f>
        <v>5.0925483197274328</v>
      </c>
      <c r="G132" s="42">
        <f>IF($D$22,[1]!obget([1]!obcall("",$B$23,"get",[1]!obMake("","int",E132)))^2,"")</f>
        <v>0.69897875076760219</v>
      </c>
      <c r="H132" s="42">
        <f>IF($D$22,[1]!obget([1]!obcall("",$B$24,"get",[1]!obMake("","int",E132))),"")</f>
        <v>0.28820146549560333</v>
      </c>
      <c r="AH132" s="24"/>
      <c r="IW132" s="28"/>
    </row>
    <row r="133" spans="1:257" ht="11.85" customHeight="1" x14ac:dyDescent="0.3">
      <c r="A133" s="28" t="str">
        <f t="shared" si="4"/>
        <v/>
      </c>
      <c r="B133" s="42">
        <f t="shared" si="3"/>
        <v>5.3000000000000007</v>
      </c>
      <c r="C133" s="48">
        <f>IF($C$14,[1]!obget([1]!obcall("",$B$14,"getInitialMargin",[1]!obMake("","double",$B133))),"")</f>
        <v>0</v>
      </c>
      <c r="D133" s="45">
        <f>IF($C$13,[1]!obget([1]!obcall("",$B$13,"getInitialMargin",[1]!obMake("","double",$B133))),"")</f>
        <v>0</v>
      </c>
      <c r="E133" s="42">
        <f t="shared" si="5"/>
        <v>106</v>
      </c>
      <c r="F133" s="42">
        <f>IF($D$22,[1]!obget([1]!obcall("",$B$22,"get",[1]!obMake("","int",E133))),"")</f>
        <v>21.332521093282757</v>
      </c>
      <c r="G133" s="42">
        <f>IF($D$22,[1]!obget([1]!obcall("",$B$23,"get",[1]!obMake("","int",E133)))^2,"")</f>
        <v>1.7324311090232478</v>
      </c>
      <c r="H133" s="42">
        <f>IF($D$22,[1]!obget([1]!obcall("",$B$24,"get",[1]!obMake("","int",E133))),"")</f>
        <v>5.0670205943765332</v>
      </c>
      <c r="AH133" s="24"/>
      <c r="IW133" s="28"/>
    </row>
    <row r="134" spans="1:257" ht="11.85" customHeight="1" x14ac:dyDescent="0.3">
      <c r="A134" s="28" t="str">
        <f t="shared" si="4"/>
        <v/>
      </c>
      <c r="B134" s="42">
        <f t="shared" si="3"/>
        <v>5.3500000000000005</v>
      </c>
      <c r="C134" s="48">
        <f>IF($C$14,[1]!obget([1]!obcall("",$B$14,"getInitialMargin",[1]!obMake("","double",$B134))),"")</f>
        <v>0</v>
      </c>
      <c r="D134" s="45">
        <f>IF($C$13,[1]!obget([1]!obcall("",$B$13,"getInitialMargin",[1]!obMake("","double",$B134))),"")</f>
        <v>0</v>
      </c>
      <c r="E134" s="42">
        <f t="shared" si="5"/>
        <v>107</v>
      </c>
      <c r="F134" s="42">
        <f>IF($D$22,[1]!obget([1]!obcall("",$B$22,"get",[1]!obMake("","int",E134))),"")</f>
        <v>5.018092369711936</v>
      </c>
      <c r="G134" s="42">
        <f>IF($D$22,[1]!obget([1]!obcall("",$B$23,"get",[1]!obMake("","int",E134)))^2,"")</f>
        <v>0.93642521167705883</v>
      </c>
      <c r="H134" s="42">
        <f>IF($D$22,[1]!obget([1]!obcall("",$B$24,"get",[1]!obMake("","int",E134))),"")</f>
        <v>0.29369010369973847</v>
      </c>
      <c r="AH134" s="24"/>
      <c r="IW134" s="28"/>
    </row>
    <row r="135" spans="1:257" ht="11.85" customHeight="1" x14ac:dyDescent="0.3">
      <c r="A135" s="28" t="str">
        <f t="shared" si="4"/>
        <v/>
      </c>
      <c r="B135" s="42">
        <f t="shared" si="3"/>
        <v>5.4</v>
      </c>
      <c r="C135" s="48">
        <f>IF($C$14,[1]!obget([1]!obcall("",$B$14,"getInitialMargin",[1]!obMake("","double",$B135))),"")</f>
        <v>0</v>
      </c>
      <c r="D135" s="45">
        <f>IF($C$13,[1]!obget([1]!obcall("",$B$13,"getInitialMargin",[1]!obMake("","double",$B135))),"")</f>
        <v>0</v>
      </c>
      <c r="E135" s="42">
        <f t="shared" si="5"/>
        <v>108</v>
      </c>
      <c r="F135" s="42">
        <f>IF($D$22,[1]!obget([1]!obcall("",$B$22,"get",[1]!obMake("","int",E135))),"")</f>
        <v>17.473927466596717</v>
      </c>
      <c r="G135" s="42">
        <f>IF($D$22,[1]!obget([1]!obcall("",$B$23,"get",[1]!obMake("","int",E135)))^2,"")</f>
        <v>0.99101069473113645</v>
      </c>
      <c r="H135" s="42">
        <f>IF($D$22,[1]!obget([1]!obcall("",$B$24,"get",[1]!obMake("","int",E135))),"")</f>
        <v>2.8539999406324048</v>
      </c>
      <c r="AH135" s="24"/>
      <c r="IW135" s="28"/>
    </row>
    <row r="136" spans="1:257" ht="11.85" customHeight="1" x14ac:dyDescent="0.3">
      <c r="A136" s="28" t="str">
        <f t="shared" si="4"/>
        <v/>
      </c>
      <c r="B136" s="42">
        <f t="shared" si="3"/>
        <v>5.45</v>
      </c>
      <c r="C136" s="48">
        <f>IF($C$14,[1]!obget([1]!obcall("",$B$14,"getInitialMargin",[1]!obMake("","double",$B136))),"")</f>
        <v>0</v>
      </c>
      <c r="D136" s="45">
        <f>IF($C$13,[1]!obget([1]!obcall("",$B$13,"getInitialMargin",[1]!obMake("","double",$B136))),"")</f>
        <v>0</v>
      </c>
      <c r="E136" s="42">
        <f t="shared" si="5"/>
        <v>109</v>
      </c>
      <c r="F136" s="42">
        <f>IF($D$22,[1]!obget([1]!obcall("",$B$22,"get",[1]!obMake("","int",E136))),"")</f>
        <v>5.9946319041930289</v>
      </c>
      <c r="G136" s="42">
        <f>IF($D$22,[1]!obget([1]!obcall("",$B$23,"get",[1]!obMake("","int",E136)))^2,"")</f>
        <v>1.4019926724610599</v>
      </c>
      <c r="H136" s="42">
        <f>IF($D$22,[1]!obget([1]!obcall("",$B$24,"get",[1]!obMake("","int",E136))),"")</f>
        <v>0.24157250270788944</v>
      </c>
      <c r="AH136" s="24"/>
      <c r="IW136" s="28"/>
    </row>
    <row r="137" spans="1:257" ht="11.85" customHeight="1" x14ac:dyDescent="0.3">
      <c r="A137" s="28">
        <f t="shared" si="4"/>
        <v>5.5</v>
      </c>
      <c r="B137" s="42">
        <f t="shared" si="3"/>
        <v>5.5</v>
      </c>
      <c r="C137" s="48">
        <f>IF($C$14,[1]!obget([1]!obcall("",$B$14,"getInitialMargin",[1]!obMake("","double",$B137))),"")</f>
        <v>0</v>
      </c>
      <c r="D137" s="45">
        <f>IF($C$13,[1]!obget([1]!obcall("",$B$13,"getInitialMargin",[1]!obMake("","double",$B137))),"")</f>
        <v>0</v>
      </c>
      <c r="E137" s="42">
        <f t="shared" si="5"/>
        <v>110</v>
      </c>
      <c r="F137" s="42">
        <f>IF($D$22,[1]!obget([1]!obcall("",$B$22,"get",[1]!obMake("","int",E137))),"")</f>
        <v>19.555585537471753</v>
      </c>
      <c r="G137" s="42">
        <f>IF($D$22,[1]!obget([1]!obcall("",$B$23,"get",[1]!obMake("","int",E137)))^2,"")</f>
        <v>1.7361291796665888</v>
      </c>
      <c r="H137" s="42">
        <f>IF($D$22,[1]!obget([1]!obcall("",$B$24,"get",[1]!obMake("","int",E137))),"")</f>
        <v>3.9644620806056619</v>
      </c>
      <c r="AH137" s="24"/>
      <c r="IW137" s="28"/>
    </row>
    <row r="138" spans="1:257" ht="11.85" customHeight="1" x14ac:dyDescent="0.3">
      <c r="A138" s="28" t="str">
        <f t="shared" si="4"/>
        <v/>
      </c>
      <c r="B138" s="42">
        <f t="shared" si="3"/>
        <v>5.5500000000000007</v>
      </c>
      <c r="C138" s="48">
        <f>IF($C$14,[1]!obget([1]!obcall("",$B$14,"getInitialMargin",[1]!obMake("","double",$B138))),"")</f>
        <v>0</v>
      </c>
      <c r="D138" s="45">
        <f>IF($C$13,[1]!obget([1]!obcall("",$B$13,"getInitialMargin",[1]!obMake("","double",$B138))),"")</f>
        <v>0</v>
      </c>
      <c r="E138" s="42">
        <f t="shared" si="5"/>
        <v>111</v>
      </c>
      <c r="F138" s="42">
        <f>IF($D$22,[1]!obget([1]!obcall("",$B$22,"get",[1]!obMake("","int",E138))),"")</f>
        <v>9.3018377687806666</v>
      </c>
      <c r="G138" s="42">
        <f>IF($D$22,[1]!obget([1]!obcall("",$B$23,"get",[1]!obMake("","int",E138)))^2,"")</f>
        <v>3.3338737859083687</v>
      </c>
      <c r="H138" s="42">
        <f>IF($D$22,[1]!obget([1]!obcall("",$B$24,"get",[1]!obMake("","int",E138))),"")</f>
        <v>0.38461623866318395</v>
      </c>
      <c r="AH138" s="24"/>
      <c r="IW138" s="28"/>
    </row>
    <row r="139" spans="1:257" ht="11.85" customHeight="1" x14ac:dyDescent="0.3">
      <c r="A139" s="28" t="str">
        <f t="shared" si="4"/>
        <v/>
      </c>
      <c r="B139" s="42">
        <f t="shared" si="3"/>
        <v>5.6000000000000005</v>
      </c>
      <c r="C139" s="48">
        <f>IF($C$14,[1]!obget([1]!obcall("",$B$14,"getInitialMargin",[1]!obMake("","double",$B139))),"")</f>
        <v>0</v>
      </c>
      <c r="D139" s="45">
        <f>IF($C$13,[1]!obget([1]!obcall("",$B$13,"getInitialMargin",[1]!obMake("","double",$B139))),"")</f>
        <v>0</v>
      </c>
      <c r="E139" s="42">
        <f t="shared" si="5"/>
        <v>112</v>
      </c>
      <c r="F139" s="42">
        <f>IF($D$22,[1]!obget([1]!obcall("",$B$22,"get",[1]!obMake("","int",E139))),"")</f>
        <v>18.041826196707706</v>
      </c>
      <c r="G139" s="42">
        <f>IF($D$22,[1]!obget([1]!obcall("",$B$23,"get",[1]!obMake("","int",E139)))^2,"")</f>
        <v>0.18604785355188758</v>
      </c>
      <c r="H139" s="42">
        <f>IF($D$22,[1]!obget([1]!obcall("",$B$24,"get",[1]!obMake("","int",E139))),"")</f>
        <v>3.1375558997878841</v>
      </c>
      <c r="AH139" s="24"/>
      <c r="IW139" s="28"/>
    </row>
    <row r="140" spans="1:257" ht="11.85" customHeight="1" x14ac:dyDescent="0.3">
      <c r="A140" s="28" t="str">
        <f t="shared" si="4"/>
        <v/>
      </c>
      <c r="B140" s="42">
        <f t="shared" si="3"/>
        <v>5.65</v>
      </c>
      <c r="C140" s="48">
        <f>IF($C$14,[1]!obget([1]!obcall("",$B$14,"getInitialMargin",[1]!obMake("","double",$B140))),"")</f>
        <v>0</v>
      </c>
      <c r="D140" s="45">
        <f>IF($C$13,[1]!obget([1]!obcall("",$B$13,"getInitialMargin",[1]!obMake("","double",$B140))),"")</f>
        <v>0</v>
      </c>
      <c r="E140" s="42">
        <f t="shared" si="5"/>
        <v>113</v>
      </c>
      <c r="F140" s="42">
        <f>IF($D$22,[1]!obget([1]!obcall("",$B$22,"get",[1]!obMake("","int",E140))),"")</f>
        <v>11.169852617792394</v>
      </c>
      <c r="G140" s="42">
        <f>IF($D$22,[1]!obget([1]!obcall("",$B$23,"get",[1]!obMake("","int",E140)))^2,"")</f>
        <v>0.43184565454318857</v>
      </c>
      <c r="H140" s="42">
        <f>IF($D$22,[1]!obget([1]!obcall("",$B$24,"get",[1]!obMake("","int",E140))),"")</f>
        <v>0.68346422699939291</v>
      </c>
      <c r="AH140" s="24"/>
      <c r="IW140" s="28"/>
    </row>
    <row r="141" spans="1:257" ht="11.85" customHeight="1" x14ac:dyDescent="0.3">
      <c r="A141" s="28" t="str">
        <f t="shared" si="4"/>
        <v/>
      </c>
      <c r="B141" s="42">
        <f t="shared" si="3"/>
        <v>5.7</v>
      </c>
      <c r="C141" s="48">
        <f>IF($C$14,[1]!obget([1]!obcall("",$B$14,"getInitialMargin",[1]!obMake("","double",$B141))),"")</f>
        <v>0</v>
      </c>
      <c r="D141" s="45">
        <f>IF($C$13,[1]!obget([1]!obcall("",$B$13,"getInitialMargin",[1]!obMake("","double",$B141))),"")</f>
        <v>0</v>
      </c>
      <c r="E141" s="42">
        <f t="shared" si="5"/>
        <v>114</v>
      </c>
      <c r="F141" s="42">
        <f>IF($D$22,[1]!obget([1]!obcall("",$B$22,"get",[1]!obMake("","int",E141))),"")</f>
        <v>11.080042038300819</v>
      </c>
      <c r="G141" s="42">
        <f>IF($D$22,[1]!obget([1]!obcall("",$B$23,"get",[1]!obMake("","int",E141)))^2,"")</f>
        <v>4.7126000524141601E-4</v>
      </c>
      <c r="H141" s="42">
        <f>IF($D$22,[1]!obget([1]!obcall("",$B$24,"get",[1]!obMake("","int",E141))),"")</f>
        <v>0.66549404655500455</v>
      </c>
      <c r="AH141" s="24"/>
      <c r="IW141" s="28"/>
    </row>
    <row r="142" spans="1:257" ht="11.85" customHeight="1" x14ac:dyDescent="0.3">
      <c r="A142" s="28" t="str">
        <f t="shared" si="4"/>
        <v/>
      </c>
      <c r="B142" s="42">
        <f t="shared" si="3"/>
        <v>5.75</v>
      </c>
      <c r="C142" s="48">
        <f>IF($C$14,[1]!obget([1]!obcall("",$B$14,"getInitialMargin",[1]!obMake("","double",$B142))),"")</f>
        <v>0</v>
      </c>
      <c r="D142" s="45">
        <f>IF($C$13,[1]!obget([1]!obcall("",$B$13,"getInitialMargin",[1]!obMake("","double",$B142))),"")</f>
        <v>0</v>
      </c>
      <c r="E142" s="42">
        <f t="shared" si="5"/>
        <v>115</v>
      </c>
      <c r="F142" s="42">
        <f>IF($D$22,[1]!obget([1]!obcall("",$B$22,"get",[1]!obMake("","int",E142))),"")</f>
        <v>6.9467252444728675</v>
      </c>
      <c r="G142" s="42">
        <f>IF($D$22,[1]!obget([1]!obcall("",$B$23,"get",[1]!obMake("","int",E142)))^2,"")</f>
        <v>4.9177749212665691E-4</v>
      </c>
      <c r="H142" s="42">
        <f>IF($D$22,[1]!obget([1]!obcall("",$B$24,"get",[1]!obMake("","int",E142))),"")</f>
        <v>0.23217677962350014</v>
      </c>
      <c r="AH142" s="24"/>
      <c r="IW142" s="28"/>
    </row>
    <row r="143" spans="1:257" ht="11.85" customHeight="1" x14ac:dyDescent="0.3">
      <c r="A143" s="28" t="str">
        <f t="shared" si="4"/>
        <v/>
      </c>
      <c r="B143" s="42">
        <f t="shared" si="3"/>
        <v>5.8000000000000007</v>
      </c>
      <c r="C143" s="48">
        <f>IF($C$14,[1]!obget([1]!obcall("",$B$14,"getInitialMargin",[1]!obMake("","double",$B143))),"")</f>
        <v>0</v>
      </c>
      <c r="D143" s="45">
        <f>IF($C$13,[1]!obget([1]!obcall("",$B$13,"getInitialMargin",[1]!obMake("","double",$B143))),"")</f>
        <v>0</v>
      </c>
      <c r="E143" s="42">
        <f t="shared" si="5"/>
        <v>116</v>
      </c>
      <c r="F143" s="42">
        <f>IF($D$22,[1]!obget([1]!obcall("",$B$22,"get",[1]!obMake("","int",E143))),"")</f>
        <v>6.2055597496666355</v>
      </c>
      <c r="G143" s="42">
        <f>IF($D$22,[1]!obget([1]!obcall("",$B$23,"get",[1]!obMake("","int",E143)))^2,"")</f>
        <v>0.12745445381322787</v>
      </c>
      <c r="H143" s="42">
        <f>IF($D$22,[1]!obget([1]!obcall("",$B$24,"get",[1]!obMake("","int",E143))),"")</f>
        <v>0.23596481439406791</v>
      </c>
      <c r="AH143" s="24"/>
      <c r="IW143" s="28"/>
    </row>
    <row r="144" spans="1:257" ht="11.85" customHeight="1" x14ac:dyDescent="0.3">
      <c r="A144" s="28" t="str">
        <f t="shared" si="4"/>
        <v/>
      </c>
      <c r="B144" s="42">
        <f t="shared" si="3"/>
        <v>5.8500000000000005</v>
      </c>
      <c r="C144" s="48">
        <f>IF($C$14,[1]!obget([1]!obcall("",$B$14,"getInitialMargin",[1]!obMake("","double",$B144))),"")</f>
        <v>0</v>
      </c>
      <c r="D144" s="45">
        <f>IF($C$13,[1]!obget([1]!obcall("",$B$13,"getInitialMargin",[1]!obMake("","double",$B144))),"")</f>
        <v>0</v>
      </c>
      <c r="E144" s="42">
        <f t="shared" si="5"/>
        <v>117</v>
      </c>
      <c r="F144" s="42">
        <f>IF($D$22,[1]!obget([1]!obcall("",$B$22,"get",[1]!obMake("","int",E144))),"")</f>
        <v>9.8170558720304637</v>
      </c>
      <c r="G144" s="42">
        <f>IF($D$22,[1]!obget([1]!obcall("",$B$23,"get",[1]!obMake("","int",E144)))^2,"")</f>
        <v>0.7670658636519212</v>
      </c>
      <c r="H144" s="42">
        <f>IF($D$22,[1]!obget([1]!obcall("",$B$24,"get",[1]!obMake("","int",E144))),"")</f>
        <v>0.45132082959701769</v>
      </c>
      <c r="AH144" s="24"/>
      <c r="IW144" s="28"/>
    </row>
    <row r="145" spans="1:257" ht="11.85" customHeight="1" x14ac:dyDescent="0.3">
      <c r="A145" s="28" t="str">
        <f t="shared" si="4"/>
        <v/>
      </c>
      <c r="B145" s="42">
        <f t="shared" si="3"/>
        <v>5.9</v>
      </c>
      <c r="C145" s="48">
        <f>IF($C$14,[1]!obget([1]!obcall("",$B$14,"getInitialMargin",[1]!obMake("","double",$B145))),"")</f>
        <v>0</v>
      </c>
      <c r="D145" s="45">
        <f>IF($C$13,[1]!obget([1]!obcall("",$B$13,"getInitialMargin",[1]!obMake("","double",$B145))),"")</f>
        <v>0</v>
      </c>
      <c r="E145" s="42">
        <f t="shared" si="5"/>
        <v>118</v>
      </c>
      <c r="F145" s="42">
        <f>IF($D$22,[1]!obget([1]!obcall("",$B$22,"get",[1]!obMake("","int",E145))),"")</f>
        <v>17.435285181205078</v>
      </c>
      <c r="G145" s="42">
        <f>IF($D$22,[1]!obget([1]!obcall("",$B$23,"get",[1]!obMake("","int",E145)))^2,"")</f>
        <v>1.0367509801381287</v>
      </c>
      <c r="H145" s="42">
        <f>IF($D$22,[1]!obget([1]!obcall("",$B$24,"get",[1]!obMake("","int",E145))),"")</f>
        <v>2.8352342246486666</v>
      </c>
      <c r="AH145" s="24"/>
      <c r="IW145" s="28"/>
    </row>
    <row r="146" spans="1:257" ht="11.85" customHeight="1" x14ac:dyDescent="0.3">
      <c r="A146" s="28" t="str">
        <f t="shared" si="4"/>
        <v/>
      </c>
      <c r="B146" s="42">
        <f t="shared" si="3"/>
        <v>5.95</v>
      </c>
      <c r="C146" s="48">
        <f>IF($C$14,[1]!obget([1]!obcall("",$B$14,"getInitialMargin",[1]!obMake("","double",$B146))),"")</f>
        <v>0</v>
      </c>
      <c r="D146" s="45">
        <f>IF($C$13,[1]!obget([1]!obcall("",$B$13,"getInitialMargin",[1]!obMake("","double",$B146))),"")</f>
        <v>0</v>
      </c>
      <c r="E146" s="42">
        <f t="shared" si="5"/>
        <v>119</v>
      </c>
      <c r="F146" s="42">
        <f>IF($D$22,[1]!obget([1]!obcall("",$B$22,"get",[1]!obMake("","int",E146))),"")</f>
        <v>4.7415806697452325</v>
      </c>
      <c r="G146" s="42">
        <f>IF($D$22,[1]!obget([1]!obcall("",$B$23,"get",[1]!obMake("","int",E146)))^2,"")</f>
        <v>0.15095105053638577</v>
      </c>
      <c r="H146" s="42">
        <f>IF($D$22,[1]!obget([1]!obcall("",$B$24,"get",[1]!obMake("","int",E146))),"")</f>
        <v>0.31626253278235517</v>
      </c>
      <c r="AH146" s="24"/>
      <c r="IW146" s="28"/>
    </row>
    <row r="147" spans="1:257" ht="11.85" customHeight="1" x14ac:dyDescent="0.3">
      <c r="A147" s="28">
        <f t="shared" si="4"/>
        <v>6</v>
      </c>
      <c r="B147" s="42">
        <f t="shared" si="3"/>
        <v>6</v>
      </c>
      <c r="C147" s="48">
        <f>IF($C$14,[1]!obget([1]!obcall("",$B$14,"getInitialMargin",[1]!obMake("","double",$B147))),"")</f>
        <v>0</v>
      </c>
      <c r="D147" s="45">
        <f>IF($C$13,[1]!obget([1]!obcall("",$B$13,"getInitialMargin",[1]!obMake("","double",$B147))),"")</f>
        <v>0</v>
      </c>
      <c r="E147" s="42">
        <f t="shared" si="5"/>
        <v>120</v>
      </c>
      <c r="F147" s="42">
        <f>IF($D$22,[1]!obget([1]!obcall("",$B$22,"get",[1]!obMake("","int",E147))),"")</f>
        <v>8.280092542885555</v>
      </c>
      <c r="G147" s="42">
        <f>IF($D$22,[1]!obget([1]!obcall("",$B$23,"get",[1]!obMake("","int",E147)))^2,"")</f>
        <v>0.49118112939240471</v>
      </c>
      <c r="H147" s="42">
        <f>IF($D$22,[1]!obget([1]!obcall("",$B$24,"get",[1]!obMake("","int",E147))),"")</f>
        <v>0.28775301081211357</v>
      </c>
      <c r="AH147" s="24"/>
      <c r="IW147" s="28"/>
    </row>
    <row r="148" spans="1:257" ht="11.85" customHeight="1" x14ac:dyDescent="0.3">
      <c r="A148" s="28" t="str">
        <f t="shared" si="4"/>
        <v/>
      </c>
      <c r="B148" s="42">
        <f t="shared" si="3"/>
        <v>6.0500000000000007</v>
      </c>
      <c r="C148" s="48">
        <f>IF($C$14,[1]!obget([1]!obcall("",$B$14,"getInitialMargin",[1]!obMake("","double",$B148))),"")</f>
        <v>0</v>
      </c>
      <c r="D148" s="45">
        <f>IF($C$13,[1]!obget([1]!obcall("",$B$13,"getInitialMargin",[1]!obMake("","double",$B148))),"")</f>
        <v>0</v>
      </c>
      <c r="E148" s="42">
        <f t="shared" si="5"/>
        <v>121</v>
      </c>
      <c r="F148" s="42">
        <f>IF($D$22,[1]!obget([1]!obcall("",$B$22,"get",[1]!obMake("","int",E148))),"")</f>
        <v>7.484542632546324</v>
      </c>
      <c r="G148" s="42">
        <f>IF($D$22,[1]!obget([1]!obcall("",$B$23,"get",[1]!obMake("","int",E148)))^2,"")</f>
        <v>3.7396134826500438</v>
      </c>
      <c r="H148" s="42">
        <f>IF($D$22,[1]!obget([1]!obcall("",$B$24,"get",[1]!obMake("","int",E148))),"")</f>
        <v>0.24494301692153697</v>
      </c>
      <c r="AH148" s="24"/>
      <c r="IW148" s="28"/>
    </row>
    <row r="149" spans="1:257" ht="11.85" customHeight="1" x14ac:dyDescent="0.3">
      <c r="A149" s="28" t="str">
        <f t="shared" si="4"/>
        <v/>
      </c>
      <c r="B149" s="42">
        <f t="shared" si="3"/>
        <v>6.1000000000000005</v>
      </c>
      <c r="C149" s="48">
        <f>IF($C$14,[1]!obget([1]!obcall("",$B$14,"getInitialMargin",[1]!obMake("","double",$B149))),"")</f>
        <v>0</v>
      </c>
      <c r="D149" s="45">
        <f>IF($C$13,[1]!obget([1]!obcall("",$B$13,"getInitialMargin",[1]!obMake("","double",$B149))),"")</f>
        <v>0</v>
      </c>
      <c r="E149" s="42">
        <f t="shared" si="5"/>
        <v>122</v>
      </c>
      <c r="F149" s="42">
        <f>IF($D$22,[1]!obget([1]!obcall("",$B$22,"get",[1]!obMake("","int",E149))),"")</f>
        <v>11.033124327884344</v>
      </c>
      <c r="G149" s="42">
        <f>IF($D$22,[1]!obget([1]!obcall("",$B$23,"get",[1]!obMake("","int",E149)))^2,"")</f>
        <v>2.3742397824366011E-2</v>
      </c>
      <c r="H149" s="42">
        <f>IF($D$22,[1]!obget([1]!obcall("",$B$24,"get",[1]!obMake("","int",E149))),"")</f>
        <v>0.65625098423798445</v>
      </c>
      <c r="AH149" s="24"/>
      <c r="IW149" s="28"/>
    </row>
    <row r="150" spans="1:257" ht="11.85" customHeight="1" x14ac:dyDescent="0.3">
      <c r="A150" s="28" t="str">
        <f t="shared" si="4"/>
        <v/>
      </c>
      <c r="B150" s="42">
        <f t="shared" si="3"/>
        <v>6.15</v>
      </c>
      <c r="C150" s="48">
        <f>IF($C$14,[1]!obget([1]!obcall("",$B$14,"getInitialMargin",[1]!obMake("","double",$B150))),"")</f>
        <v>0</v>
      </c>
      <c r="D150" s="45">
        <f>IF($C$13,[1]!obget([1]!obcall("",$B$13,"getInitialMargin",[1]!obMake("","double",$B150))),"")</f>
        <v>0</v>
      </c>
      <c r="E150" s="42">
        <f t="shared" si="5"/>
        <v>123</v>
      </c>
      <c r="F150" s="42">
        <f>IF($D$22,[1]!obget([1]!obcall("",$B$22,"get",[1]!obMake("","int",E150))),"")</f>
        <v>12.548797314068471</v>
      </c>
      <c r="G150" s="42">
        <f>IF($D$22,[1]!obget([1]!obcall("",$B$23,"get",[1]!obMake("","int",E150)))^2,"")</f>
        <v>4.7922496875871263E-3</v>
      </c>
      <c r="H150" s="42">
        <f>IF($D$22,[1]!obget([1]!obcall("",$B$24,"get",[1]!obMake("","int",E150))),"")</f>
        <v>1.0050592770474931</v>
      </c>
      <c r="AH150" s="24"/>
      <c r="IW150" s="28"/>
    </row>
    <row r="151" spans="1:257" ht="11.85" customHeight="1" x14ac:dyDescent="0.3">
      <c r="A151" s="28" t="str">
        <f t="shared" si="4"/>
        <v/>
      </c>
      <c r="B151" s="42">
        <f t="shared" si="3"/>
        <v>6.2</v>
      </c>
      <c r="C151" s="48">
        <f>IF($C$14,[1]!obget([1]!obcall("",$B$14,"getInitialMargin",[1]!obMake("","double",$B151))),"")</f>
        <v>0</v>
      </c>
      <c r="D151" s="45">
        <f>IF($C$13,[1]!obget([1]!obcall("",$B$13,"getInitialMargin",[1]!obMake("","double",$B151))),"")</f>
        <v>0</v>
      </c>
      <c r="E151" s="42">
        <f t="shared" si="5"/>
        <v>124</v>
      </c>
      <c r="F151" s="42">
        <f>IF($D$22,[1]!obget([1]!obcall("",$B$22,"get",[1]!obMake("","int",E151))),"")</f>
        <v>7.8986271703965398</v>
      </c>
      <c r="G151" s="42">
        <f>IF($D$22,[1]!obget([1]!obcall("",$B$23,"get",[1]!obMake("","int",E151)))^2,"")</f>
        <v>1.3888148324312579</v>
      </c>
      <c r="H151" s="42">
        <f>IF($D$22,[1]!obget([1]!obcall("",$B$24,"get",[1]!obMake("","int",E151))),"")</f>
        <v>0.26366282740476166</v>
      </c>
      <c r="AH151" s="24"/>
      <c r="IW151" s="28"/>
    </row>
    <row r="152" spans="1:257" ht="11.85" customHeight="1" x14ac:dyDescent="0.3">
      <c r="A152" s="28" t="str">
        <f t="shared" si="4"/>
        <v/>
      </c>
      <c r="B152" s="42">
        <f t="shared" si="3"/>
        <v>6.25</v>
      </c>
      <c r="C152" s="48">
        <f>IF($C$14,[1]!obget([1]!obcall("",$B$14,"getInitialMargin",[1]!obMake("","double",$B152))),"")</f>
        <v>0</v>
      </c>
      <c r="D152" s="45">
        <f>IF($C$13,[1]!obget([1]!obcall("",$B$13,"getInitialMargin",[1]!obMake("","double",$B152))),"")</f>
        <v>0</v>
      </c>
      <c r="E152" s="42">
        <f t="shared" si="5"/>
        <v>125</v>
      </c>
      <c r="F152" s="42">
        <f>IF($D$22,[1]!obget([1]!obcall("",$B$22,"get",[1]!obMake("","int",E152))),"")</f>
        <v>11.787646540870695</v>
      </c>
      <c r="G152" s="42">
        <f>IF($D$22,[1]!obget([1]!obcall("",$B$23,"get",[1]!obMake("","int",E152)))^2,"")</f>
        <v>3.1557960970464857E-2</v>
      </c>
      <c r="H152" s="42">
        <f>IF($D$22,[1]!obget([1]!obcall("",$B$24,"get",[1]!obMake("","int",E152))),"")</f>
        <v>0.81693868777964918</v>
      </c>
      <c r="AH152" s="24"/>
      <c r="IW152" s="28"/>
    </row>
    <row r="153" spans="1:257" ht="11.85" customHeight="1" x14ac:dyDescent="0.3">
      <c r="A153" s="28" t="str">
        <f t="shared" si="4"/>
        <v/>
      </c>
      <c r="B153" s="42">
        <f t="shared" si="3"/>
        <v>6.3000000000000007</v>
      </c>
      <c r="C153" s="48">
        <f>IF($C$14,[1]!obget([1]!obcall("",$B$14,"getInitialMargin",[1]!obMake("","double",$B153))),"")</f>
        <v>0</v>
      </c>
      <c r="D153" s="45">
        <f>IF($C$13,[1]!obget([1]!obcall("",$B$13,"getInitialMargin",[1]!obMake("","double",$B153))),"")</f>
        <v>0</v>
      </c>
      <c r="E153" s="42">
        <f t="shared" si="5"/>
        <v>126</v>
      </c>
      <c r="F153" s="42">
        <f>IF($D$22,[1]!obget([1]!obcall("",$B$22,"get",[1]!obMake("","int",E153))),"")</f>
        <v>3.4194611770154344</v>
      </c>
      <c r="G153" s="42">
        <f>IF($D$22,[1]!obget([1]!obcall("",$B$23,"get",[1]!obMake("","int",E153)))^2,"")</f>
        <v>6.7435838494736014E-2</v>
      </c>
      <c r="H153" s="42">
        <f>IF($D$22,[1]!obget([1]!obcall("",$B$24,"get",[1]!obMake("","int",E153))),"")</f>
        <v>0.47186366005603625</v>
      </c>
      <c r="AH153" s="24"/>
      <c r="IW153" s="28"/>
    </row>
    <row r="154" spans="1:257" ht="11.85" customHeight="1" x14ac:dyDescent="0.3">
      <c r="A154" s="28" t="str">
        <f t="shared" si="4"/>
        <v/>
      </c>
      <c r="B154" s="42">
        <f t="shared" si="3"/>
        <v>6.3500000000000005</v>
      </c>
      <c r="C154" s="48">
        <f>IF($C$14,[1]!obget([1]!obcall("",$B$14,"getInitialMargin",[1]!obMake("","double",$B154))),"")</f>
        <v>0</v>
      </c>
      <c r="D154" s="45">
        <f>IF($C$13,[1]!obget([1]!obcall("",$B$13,"getInitialMargin",[1]!obMake("","double",$B154))),"")</f>
        <v>0</v>
      </c>
      <c r="E154" s="42">
        <f t="shared" si="5"/>
        <v>127</v>
      </c>
      <c r="F154" s="42">
        <f>IF($D$22,[1]!obget([1]!obcall("",$B$22,"get",[1]!obMake("","int",E154))),"")</f>
        <v>6.540119756421368</v>
      </c>
      <c r="G154" s="42">
        <f>IF($D$22,[1]!obget([1]!obcall("",$B$23,"get",[1]!obMake("","int",E154)))^2,"")</f>
        <v>1.5805592741059187</v>
      </c>
      <c r="H154" s="42">
        <f>IF($D$22,[1]!obget([1]!obcall("",$B$24,"get",[1]!obMake("","int",E154))),"")</f>
        <v>0.23118659913360551</v>
      </c>
      <c r="AH154" s="24"/>
      <c r="IW154" s="28"/>
    </row>
    <row r="155" spans="1:257" ht="11.85" customHeight="1" x14ac:dyDescent="0.3">
      <c r="A155" s="28" t="str">
        <f t="shared" si="4"/>
        <v/>
      </c>
      <c r="B155" s="42">
        <f t="shared" ref="B155:B218" si="6">IF($D$22,(ROW(A155)-ROW($A$27))*$C$17,"")</f>
        <v>6.4</v>
      </c>
      <c r="C155" s="48">
        <f>IF($C$14,[1]!obget([1]!obcall("",$B$14,"getInitialMargin",[1]!obMake("","double",$B155))),"")</f>
        <v>0</v>
      </c>
      <c r="D155" s="45">
        <f>IF($C$13,[1]!obget([1]!obcall("",$B$13,"getInitialMargin",[1]!obMake("","double",$B155))),"")</f>
        <v>0</v>
      </c>
      <c r="E155" s="42">
        <f t="shared" si="5"/>
        <v>128</v>
      </c>
      <c r="F155" s="42">
        <f>IF($D$22,[1]!obget([1]!obcall("",$B$22,"get",[1]!obMake("","int",E155))),"")</f>
        <v>6.2503928339369343</v>
      </c>
      <c r="G155" s="42">
        <f>IF($D$22,[1]!obget([1]!obcall("",$B$23,"get",[1]!obMake("","int",E155)))^2,"")</f>
        <v>1.4038729211217171</v>
      </c>
      <c r="H155" s="42">
        <f>IF($D$22,[1]!obget([1]!obcall("",$B$24,"get",[1]!obMake("","int",E155))),"")</f>
        <v>0.2350315236517414</v>
      </c>
      <c r="AH155" s="24"/>
      <c r="IW155" s="28"/>
    </row>
    <row r="156" spans="1:257" ht="11.85" customHeight="1" x14ac:dyDescent="0.3">
      <c r="A156" s="28" t="str">
        <f t="shared" ref="A156:A219" si="7">IF($D$22,IF(MOD((ROW(A156)-ROW($A$27))*$C$17,$C$18/10)&lt;0.0001,(ROW(A156)-ROW($A$27))*$C$17,""),"")</f>
        <v/>
      </c>
      <c r="B156" s="42">
        <f t="shared" si="6"/>
        <v>6.45</v>
      </c>
      <c r="C156" s="48">
        <f>IF($C$14,[1]!obget([1]!obcall("",$B$14,"getInitialMargin",[1]!obMake("","double",$B156))),"")</f>
        <v>0</v>
      </c>
      <c r="D156" s="45">
        <f>IF($C$13,[1]!obget([1]!obcall("",$B$13,"getInitialMargin",[1]!obMake("","double",$B156))),"")</f>
        <v>0</v>
      </c>
      <c r="E156" s="42">
        <f t="shared" ref="E156:E219" si="8">IF($D$22,E155+1,"")</f>
        <v>129</v>
      </c>
      <c r="F156" s="42">
        <f>IF($D$22,[1]!obget([1]!obcall("",$B$22,"get",[1]!obMake("","int",E156))),"")</f>
        <v>7.1976529986673468</v>
      </c>
      <c r="G156" s="42">
        <f>IF($D$22,[1]!obget([1]!obcall("",$B$23,"get",[1]!obMake("","int",E156)))^2,"")</f>
        <v>0.51959737856345645</v>
      </c>
      <c r="H156" s="42">
        <f>IF($D$22,[1]!obget([1]!obcall("",$B$24,"get",[1]!obMake("","int",E156))),"")</f>
        <v>0.23650934762367548</v>
      </c>
      <c r="AH156" s="24"/>
      <c r="IW156" s="28"/>
    </row>
    <row r="157" spans="1:257" ht="11.85" customHeight="1" x14ac:dyDescent="0.3">
      <c r="A157" s="28">
        <f t="shared" si="7"/>
        <v>6.5</v>
      </c>
      <c r="B157" s="42">
        <f t="shared" si="6"/>
        <v>6.5</v>
      </c>
      <c r="C157" s="48">
        <f>IF($C$14,[1]!obget([1]!obcall("",$B$14,"getInitialMargin",[1]!obMake("","double",$B157))),"")</f>
        <v>0</v>
      </c>
      <c r="D157" s="45">
        <f>IF($C$13,[1]!obget([1]!obcall("",$B$13,"getInitialMargin",[1]!obMake("","double",$B157))),"")</f>
        <v>0</v>
      </c>
      <c r="E157" s="42">
        <f t="shared" si="8"/>
        <v>130</v>
      </c>
      <c r="F157" s="42">
        <f>IF($D$22,[1]!obget([1]!obcall("",$B$22,"get",[1]!obMake("","int",E157))),"")</f>
        <v>6.464634004164898</v>
      </c>
      <c r="G157" s="42">
        <f>IF($D$22,[1]!obget([1]!obcall("",$B$23,"get",[1]!obMake("","int",E157)))^2,"")</f>
        <v>0.23729946636975793</v>
      </c>
      <c r="H157" s="42">
        <f>IF($D$22,[1]!obget([1]!obcall("",$B$24,"get",[1]!obMake("","int",E157))),"")</f>
        <v>0.23182358943743586</v>
      </c>
      <c r="AH157" s="24"/>
      <c r="IW157" s="28"/>
    </row>
    <row r="158" spans="1:257" ht="11.85" customHeight="1" x14ac:dyDescent="0.3">
      <c r="A158" s="28" t="str">
        <f t="shared" si="7"/>
        <v/>
      </c>
      <c r="B158" s="42">
        <f t="shared" si="6"/>
        <v>6.5500000000000007</v>
      </c>
      <c r="C158" s="48">
        <f>IF($C$14,[1]!obget([1]!obcall("",$B$14,"getInitialMargin",[1]!obMake("","double",$B158))),"")</f>
        <v>0</v>
      </c>
      <c r="D158" s="45">
        <f>IF($C$13,[1]!obget([1]!obcall("",$B$13,"getInitialMargin",[1]!obMake("","double",$B158))),"")</f>
        <v>0</v>
      </c>
      <c r="E158" s="42">
        <f t="shared" si="8"/>
        <v>131</v>
      </c>
      <c r="F158" s="42">
        <f>IF($D$22,[1]!obget([1]!obcall("",$B$22,"get",[1]!obMake("","int",E158))),"")</f>
        <v>12.237652074364798</v>
      </c>
      <c r="G158" s="42">
        <f>IF($D$22,[1]!obget([1]!obcall("",$B$23,"get",[1]!obMake("","int",E158)))^2,"")</f>
        <v>0.73591489149242761</v>
      </c>
      <c r="H158" s="42">
        <f>IF($D$22,[1]!obget([1]!obcall("",$B$24,"get",[1]!obMake("","int",E158))),"")</f>
        <v>0.92500069295583787</v>
      </c>
      <c r="AH158" s="24"/>
      <c r="IW158" s="28"/>
    </row>
    <row r="159" spans="1:257" ht="11.85" customHeight="1" x14ac:dyDescent="0.3">
      <c r="A159" s="28" t="str">
        <f t="shared" si="7"/>
        <v/>
      </c>
      <c r="B159" s="42">
        <f t="shared" si="6"/>
        <v>6.6000000000000005</v>
      </c>
      <c r="C159" s="48">
        <f>IF($C$14,[1]!obget([1]!obcall("",$B$14,"getInitialMargin",[1]!obMake("","double",$B159))),"")</f>
        <v>0</v>
      </c>
      <c r="D159" s="45">
        <f>IF($C$13,[1]!obget([1]!obcall("",$B$13,"getInitialMargin",[1]!obMake("","double",$B159))),"")</f>
        <v>0</v>
      </c>
      <c r="E159" s="42">
        <f t="shared" si="8"/>
        <v>132</v>
      </c>
      <c r="F159" s="42">
        <f>IF($D$22,[1]!obget([1]!obcall("",$B$22,"get",[1]!obMake("","int",E159))),"")</f>
        <v>8.1854780877761506</v>
      </c>
      <c r="G159" s="42">
        <f>IF($D$22,[1]!obget([1]!obcall("",$B$23,"get",[1]!obMake("","int",E159)))^2,"")</f>
        <v>0.67412674654377169</v>
      </c>
      <c r="H159" s="42">
        <f>IF($D$22,[1]!obget([1]!obcall("",$B$24,"get",[1]!obMake("","int",E159))),"")</f>
        <v>0.28116578746652876</v>
      </c>
      <c r="AH159" s="24"/>
      <c r="IW159" s="28"/>
    </row>
    <row r="160" spans="1:257" ht="11.85" customHeight="1" x14ac:dyDescent="0.3">
      <c r="A160" s="28" t="str">
        <f t="shared" si="7"/>
        <v/>
      </c>
      <c r="B160" s="42">
        <f t="shared" si="6"/>
        <v>6.65</v>
      </c>
      <c r="C160" s="48">
        <f>IF($C$14,[1]!obget([1]!obcall("",$B$14,"getInitialMargin",[1]!obMake("","double",$B160))),"")</f>
        <v>0</v>
      </c>
      <c r="D160" s="45">
        <f>IF($C$13,[1]!obget([1]!obcall("",$B$13,"getInitialMargin",[1]!obMake("","double",$B160))),"")</f>
        <v>0</v>
      </c>
      <c r="E160" s="42">
        <f t="shared" si="8"/>
        <v>133</v>
      </c>
      <c r="F160" s="42">
        <f>IF($D$22,[1]!obget([1]!obcall("",$B$22,"get",[1]!obMake("","int",E160))),"")</f>
        <v>12.451824573951377</v>
      </c>
      <c r="G160" s="42">
        <f>IF($D$22,[1]!obget([1]!obcall("",$B$23,"get",[1]!obMake("","int",E160)))^2,"")</f>
        <v>1.2270102490445449</v>
      </c>
      <c r="H160" s="42">
        <f>IF($D$22,[1]!obget([1]!obcall("",$B$24,"get",[1]!obMake("","int",E160))),"")</f>
        <v>0.97963945435556754</v>
      </c>
      <c r="AH160" s="24"/>
      <c r="IW160" s="28"/>
    </row>
    <row r="161" spans="1:257" ht="11.85" customHeight="1" x14ac:dyDescent="0.3">
      <c r="A161" s="28" t="str">
        <f t="shared" si="7"/>
        <v/>
      </c>
      <c r="B161" s="42">
        <f t="shared" si="6"/>
        <v>6.7</v>
      </c>
      <c r="C161" s="48">
        <f>IF($C$14,[1]!obget([1]!obcall("",$B$14,"getInitialMargin",[1]!obMake("","double",$B161))),"")</f>
        <v>0</v>
      </c>
      <c r="D161" s="45">
        <f>IF($C$13,[1]!obget([1]!obcall("",$B$13,"getInitialMargin",[1]!obMake("","double",$B161))),"")</f>
        <v>0</v>
      </c>
      <c r="E161" s="42">
        <f t="shared" si="8"/>
        <v>134</v>
      </c>
      <c r="F161" s="42">
        <f>IF($D$22,[1]!obget([1]!obcall("",$B$22,"get",[1]!obMake("","int",E161))),"")</f>
        <v>7.9469270354465857</v>
      </c>
      <c r="G161" s="42">
        <f>IF($D$22,[1]!obget([1]!obcall("",$B$23,"get",[1]!obMake("","int",E161)))^2,"")</f>
        <v>0.17254047728754163</v>
      </c>
      <c r="H161" s="42">
        <f>IF($D$22,[1]!obget([1]!obcall("",$B$24,"get",[1]!obMake("","int",E161))),"")</f>
        <v>0.26635008661519533</v>
      </c>
      <c r="AH161" s="24"/>
      <c r="IW161" s="28"/>
    </row>
    <row r="162" spans="1:257" ht="11.85" customHeight="1" x14ac:dyDescent="0.3">
      <c r="A162" s="28" t="str">
        <f t="shared" si="7"/>
        <v/>
      </c>
      <c r="B162" s="42">
        <f t="shared" si="6"/>
        <v>6.75</v>
      </c>
      <c r="C162" s="48">
        <f>IF($C$14,[1]!obget([1]!obcall("",$B$14,"getInitialMargin",[1]!obMake("","double",$B162))),"")</f>
        <v>0</v>
      </c>
      <c r="D162" s="45">
        <f>IF($C$13,[1]!obget([1]!obcall("",$B$13,"getInitialMargin",[1]!obMake("","double",$B162))),"")</f>
        <v>0</v>
      </c>
      <c r="E162" s="42">
        <f t="shared" si="8"/>
        <v>135</v>
      </c>
      <c r="F162" s="42">
        <f>IF($D$22,[1]!obget([1]!obcall("",$B$22,"get",[1]!obMake("","int",E162))),"")</f>
        <v>9.9998801055681419</v>
      </c>
      <c r="G162" s="42">
        <f>IF($D$22,[1]!obget([1]!obcall("",$B$23,"get",[1]!obMake("","int",E162)))^2,"")</f>
        <v>8.712975229990436E-3</v>
      </c>
      <c r="H162" s="42">
        <f>IF($D$22,[1]!obget([1]!obcall("",$B$24,"get",[1]!obMake("","int",E162))),"")</f>
        <v>0.47786934148143212</v>
      </c>
      <c r="AH162" s="24"/>
      <c r="IW162" s="28"/>
    </row>
    <row r="163" spans="1:257" ht="11.85" customHeight="1" x14ac:dyDescent="0.3">
      <c r="A163" s="28" t="str">
        <f t="shared" si="7"/>
        <v/>
      </c>
      <c r="B163" s="42">
        <f t="shared" si="6"/>
        <v>6.8000000000000007</v>
      </c>
      <c r="C163" s="48">
        <f>IF($C$14,[1]!obget([1]!obcall("",$B$14,"getInitialMargin",[1]!obMake("","double",$B163))),"")</f>
        <v>0</v>
      </c>
      <c r="D163" s="45">
        <f>IF($C$13,[1]!obget([1]!obcall("",$B$13,"getInitialMargin",[1]!obMake("","double",$B163))),"")</f>
        <v>0</v>
      </c>
      <c r="E163" s="42">
        <f t="shared" si="8"/>
        <v>136</v>
      </c>
      <c r="F163" s="42">
        <f>IF($D$22,[1]!obget([1]!obcall("",$B$22,"get",[1]!obMake("","int",E163))),"")</f>
        <v>9.7905729202210967</v>
      </c>
      <c r="G163" s="42">
        <f>IF($D$22,[1]!obget([1]!obcall("",$B$23,"get",[1]!obMake("","int",E163)))^2,"")</f>
        <v>0.146778746398293</v>
      </c>
      <c r="H163" s="42">
        <f>IF($D$22,[1]!obget([1]!obcall("",$B$24,"get",[1]!obMake("","int",E163))),"")</f>
        <v>0.44760017904229832</v>
      </c>
      <c r="AH163" s="24"/>
      <c r="IW163" s="28"/>
    </row>
    <row r="164" spans="1:257" ht="11.85" customHeight="1" x14ac:dyDescent="0.3">
      <c r="A164" s="28" t="str">
        <f t="shared" si="7"/>
        <v/>
      </c>
      <c r="B164" s="42">
        <f t="shared" si="6"/>
        <v>6.8500000000000005</v>
      </c>
      <c r="C164" s="48">
        <f>IF($C$14,[1]!obget([1]!obcall("",$B$14,"getInitialMargin",[1]!obMake("","double",$B164))),"")</f>
        <v>0</v>
      </c>
      <c r="D164" s="45">
        <f>IF($C$13,[1]!obget([1]!obcall("",$B$13,"getInitialMargin",[1]!obMake("","double",$B164))),"")</f>
        <v>0</v>
      </c>
      <c r="E164" s="42">
        <f t="shared" si="8"/>
        <v>137</v>
      </c>
      <c r="F164" s="42">
        <f>IF($D$22,[1]!obget([1]!obcall("",$B$22,"get",[1]!obMake("","int",E164))),"")</f>
        <v>18.171871723305554</v>
      </c>
      <c r="G164" s="42">
        <f>IF($D$22,[1]!obget([1]!obcall("",$B$23,"get",[1]!obMake("","int",E164)))^2,"")</f>
        <v>1.8205471803200841</v>
      </c>
      <c r="H164" s="42">
        <f>IF($D$22,[1]!obget([1]!obcall("",$B$24,"get",[1]!obMake("","int",E164))),"")</f>
        <v>3.2045358105056092</v>
      </c>
      <c r="AH164" s="24"/>
      <c r="IW164" s="28"/>
    </row>
    <row r="165" spans="1:257" ht="11.85" customHeight="1" x14ac:dyDescent="0.3">
      <c r="A165" s="28" t="str">
        <f t="shared" si="7"/>
        <v/>
      </c>
      <c r="B165" s="42">
        <f t="shared" si="6"/>
        <v>6.9</v>
      </c>
      <c r="C165" s="48">
        <f>IF($C$14,[1]!obget([1]!obcall("",$B$14,"getInitialMargin",[1]!obMake("","double",$B165))),"")</f>
        <v>0</v>
      </c>
      <c r="D165" s="45">
        <f>IF($C$13,[1]!obget([1]!obcall("",$B$13,"getInitialMargin",[1]!obMake("","double",$B165))),"")</f>
        <v>0</v>
      </c>
      <c r="E165" s="42">
        <f t="shared" si="8"/>
        <v>138</v>
      </c>
      <c r="F165" s="42">
        <f>IF($D$22,[1]!obget([1]!obcall("",$B$22,"get",[1]!obMake("","int",E165))),"")</f>
        <v>7.9544853734633856</v>
      </c>
      <c r="G165" s="42">
        <f>IF($D$22,[1]!obget([1]!obcall("",$B$23,"get",[1]!obMake("","int",E165)))^2,"")</f>
        <v>1.7684215945774099E-3</v>
      </c>
      <c r="H165" s="42">
        <f>IF($D$22,[1]!obget([1]!obcall("",$B$24,"get",[1]!obMake("","int",E165))),"")</f>
        <v>0.26678013261148625</v>
      </c>
      <c r="AH165" s="24"/>
      <c r="IW165" s="28"/>
    </row>
    <row r="166" spans="1:257" ht="11.85" customHeight="1" x14ac:dyDescent="0.3">
      <c r="A166" s="28" t="str">
        <f t="shared" si="7"/>
        <v/>
      </c>
      <c r="B166" s="42">
        <f t="shared" si="6"/>
        <v>6.95</v>
      </c>
      <c r="C166" s="48">
        <f>IF($C$14,[1]!obget([1]!obcall("",$B$14,"getInitialMargin",[1]!obMake("","double",$B166))),"")</f>
        <v>0</v>
      </c>
      <c r="D166" s="45">
        <f>IF($C$13,[1]!obget([1]!obcall("",$B$13,"getInitialMargin",[1]!obMake("","double",$B166))),"")</f>
        <v>0</v>
      </c>
      <c r="E166" s="42">
        <f t="shared" si="8"/>
        <v>139</v>
      </c>
      <c r="F166" s="42">
        <f>IF($D$22,[1]!obget([1]!obcall("",$B$22,"get",[1]!obMake("","int",E166))),"")</f>
        <v>2.8660554601212533</v>
      </c>
      <c r="G166" s="42">
        <f>IF($D$22,[1]!obget([1]!obcall("",$B$23,"get",[1]!obMake("","int",E166)))^2,"")</f>
        <v>3.6385340829457269E-2</v>
      </c>
      <c r="H166" s="42">
        <f>IF($D$22,[1]!obget([1]!obcall("",$B$24,"get",[1]!obMake("","int",E166))),"")</f>
        <v>0.5604052489730651</v>
      </c>
      <c r="AH166" s="24"/>
      <c r="IW166" s="28"/>
    </row>
    <row r="167" spans="1:257" ht="11.85" customHeight="1" x14ac:dyDescent="0.3">
      <c r="A167" s="28">
        <f t="shared" si="7"/>
        <v>7</v>
      </c>
      <c r="B167" s="42">
        <f t="shared" si="6"/>
        <v>7</v>
      </c>
      <c r="C167" s="48">
        <f>IF($C$14,[1]!obget([1]!obcall("",$B$14,"getInitialMargin",[1]!obMake("","double",$B167))),"")</f>
        <v>0</v>
      </c>
      <c r="D167" s="45">
        <f>IF($C$13,[1]!obget([1]!obcall("",$B$13,"getInitialMargin",[1]!obMake("","double",$B167))),"")</f>
        <v>0</v>
      </c>
      <c r="E167" s="42">
        <f t="shared" si="8"/>
        <v>140</v>
      </c>
      <c r="F167" s="42">
        <f>IF($D$22,[1]!obget([1]!obcall("",$B$22,"get",[1]!obMake("","int",E167))),"")</f>
        <v>9.509877140826509</v>
      </c>
      <c r="G167" s="42">
        <f>IF($D$22,[1]!obget([1]!obcall("",$B$23,"get",[1]!obMake("","int",E167)))^2,"")</f>
        <v>1.6659351018302321E-3</v>
      </c>
      <c r="H167" s="42">
        <f>IF($D$22,[1]!obget([1]!obcall("",$B$24,"get",[1]!obMake("","int",E167))),"")</f>
        <v>0.41010940241292904</v>
      </c>
      <c r="AH167" s="24"/>
      <c r="IW167" s="28"/>
    </row>
    <row r="168" spans="1:257" ht="11.85" customHeight="1" x14ac:dyDescent="0.3">
      <c r="A168" s="28" t="str">
        <f t="shared" si="7"/>
        <v/>
      </c>
      <c r="B168" s="42">
        <f t="shared" si="6"/>
        <v>7.0500000000000007</v>
      </c>
      <c r="C168" s="48">
        <f>IF($C$14,[1]!obget([1]!obcall("",$B$14,"getInitialMargin",[1]!obMake("","double",$B168))),"")</f>
        <v>0</v>
      </c>
      <c r="D168" s="45">
        <f>IF($C$13,[1]!obget([1]!obcall("",$B$13,"getInitialMargin",[1]!obMake("","double",$B168))),"")</f>
        <v>0</v>
      </c>
      <c r="E168" s="42">
        <f t="shared" si="8"/>
        <v>141</v>
      </c>
      <c r="F168" s="42">
        <f>IF($D$22,[1]!obget([1]!obcall("",$B$22,"get",[1]!obMake("","int",E168))),"")</f>
        <v>4.451757681525784</v>
      </c>
      <c r="G168" s="42">
        <f>IF($D$22,[1]!obget([1]!obcall("",$B$23,"get",[1]!obMake("","int",E168)))^2,"")</f>
        <v>0.24041042093170029</v>
      </c>
      <c r="H168" s="42">
        <f>IF($D$22,[1]!obget([1]!obcall("",$B$24,"get",[1]!obMake("","int",E168))),"")</f>
        <v>0.34362378004296679</v>
      </c>
      <c r="AH168" s="24"/>
      <c r="IW168" s="28"/>
    </row>
    <row r="169" spans="1:257" ht="11.85" customHeight="1" x14ac:dyDescent="0.3">
      <c r="A169" s="28" t="str">
        <f t="shared" si="7"/>
        <v/>
      </c>
      <c r="B169" s="42">
        <f t="shared" si="6"/>
        <v>7.1000000000000005</v>
      </c>
      <c r="C169" s="48">
        <f>IF($C$14,[1]!obget([1]!obcall("",$B$14,"getInitialMargin",[1]!obMake("","double",$B169))),"")</f>
        <v>0</v>
      </c>
      <c r="D169" s="45">
        <f>IF($C$13,[1]!obget([1]!obcall("",$B$13,"getInitialMargin",[1]!obMake("","double",$B169))),"")</f>
        <v>0</v>
      </c>
      <c r="E169" s="42">
        <f t="shared" si="8"/>
        <v>142</v>
      </c>
      <c r="F169" s="42">
        <f>IF($D$22,[1]!obget([1]!obcall("",$B$22,"get",[1]!obMake("","int",E169))),"")</f>
        <v>6.4570871467895197</v>
      </c>
      <c r="G169" s="42">
        <f>IF($D$22,[1]!obget([1]!obcall("",$B$23,"get",[1]!obMake("","int",E169)))^2,"")</f>
        <v>0.51494455359431068</v>
      </c>
      <c r="H169" s="42">
        <f>IF($D$22,[1]!obget([1]!obcall("",$B$24,"get",[1]!obMake("","int",E169))),"")</f>
        <v>0.23190140801414927</v>
      </c>
      <c r="AH169" s="24"/>
      <c r="IW169" s="28"/>
    </row>
    <row r="170" spans="1:257" ht="11.85" customHeight="1" x14ac:dyDescent="0.3">
      <c r="A170" s="28" t="str">
        <f t="shared" si="7"/>
        <v/>
      </c>
      <c r="B170" s="42">
        <f t="shared" si="6"/>
        <v>7.15</v>
      </c>
      <c r="C170" s="48">
        <f>IF($C$14,[1]!obget([1]!obcall("",$B$14,"getInitialMargin",[1]!obMake("","double",$B170))),"")</f>
        <v>0</v>
      </c>
      <c r="D170" s="45">
        <f>IF($C$13,[1]!obget([1]!obcall("",$B$13,"getInitialMargin",[1]!obMake("","double",$B170))),"")</f>
        <v>0</v>
      </c>
      <c r="E170" s="42">
        <f t="shared" si="8"/>
        <v>143</v>
      </c>
      <c r="F170" s="42">
        <f>IF($D$22,[1]!obget([1]!obcall("",$B$22,"get",[1]!obMake("","int",E170))),"")</f>
        <v>16.917216570240218</v>
      </c>
      <c r="G170" s="42">
        <f>IF($D$22,[1]!obget([1]!obcall("",$B$23,"get",[1]!obMake("","int",E170)))^2,"")</f>
        <v>3.8203210625260606</v>
      </c>
      <c r="H170" s="42">
        <f>IF($D$22,[1]!obget([1]!obcall("",$B$24,"get",[1]!obMake("","int",E170))),"")</f>
        <v>2.590151721282167</v>
      </c>
      <c r="AH170" s="24"/>
      <c r="IW170" s="28"/>
    </row>
    <row r="171" spans="1:257" ht="11.85" customHeight="1" x14ac:dyDescent="0.3">
      <c r="A171" s="28" t="str">
        <f t="shared" si="7"/>
        <v/>
      </c>
      <c r="B171" s="42">
        <f t="shared" si="6"/>
        <v>7.2</v>
      </c>
      <c r="C171" s="48">
        <f>IF($C$14,[1]!obget([1]!obcall("",$B$14,"getInitialMargin",[1]!obMake("","double",$B171))),"")</f>
        <v>0</v>
      </c>
      <c r="D171" s="45">
        <f>IF($C$13,[1]!obget([1]!obcall("",$B$13,"getInitialMargin",[1]!obMake("","double",$B171))),"")</f>
        <v>0</v>
      </c>
      <c r="E171" s="42">
        <f t="shared" si="8"/>
        <v>144</v>
      </c>
      <c r="F171" s="42">
        <f>IF($D$22,[1]!obget([1]!obcall("",$B$22,"get",[1]!obMake("","int",E171))),"")</f>
        <v>11.476401522603645</v>
      </c>
      <c r="G171" s="42">
        <f>IF($D$22,[1]!obget([1]!obcall("",$B$23,"get",[1]!obMake("","int",E171)))^2,"")</f>
        <v>0.32049891266409958</v>
      </c>
      <c r="H171" s="42">
        <f>IF($D$22,[1]!obget([1]!obcall("",$B$24,"get",[1]!obMake("","int",E171))),"")</f>
        <v>0.74754210256180675</v>
      </c>
      <c r="AH171" s="24"/>
      <c r="IW171" s="28"/>
    </row>
    <row r="172" spans="1:257" ht="11.85" customHeight="1" x14ac:dyDescent="0.3">
      <c r="A172" s="28" t="str">
        <f t="shared" si="7"/>
        <v/>
      </c>
      <c r="B172" s="42">
        <f t="shared" si="6"/>
        <v>7.25</v>
      </c>
      <c r="C172" s="48">
        <f>IF($C$14,[1]!obget([1]!obcall("",$B$14,"getInitialMargin",[1]!obMake("","double",$B172))),"")</f>
        <v>0</v>
      </c>
      <c r="D172" s="45">
        <f>IF($C$13,[1]!obget([1]!obcall("",$B$13,"getInitialMargin",[1]!obMake("","double",$B172))),"")</f>
        <v>0</v>
      </c>
      <c r="E172" s="42">
        <f t="shared" si="8"/>
        <v>145</v>
      </c>
      <c r="F172" s="42">
        <f>IF($D$22,[1]!obget([1]!obcall("",$B$22,"get",[1]!obMake("","int",E172))),"")</f>
        <v>7.8565558289128834</v>
      </c>
      <c r="G172" s="42">
        <f>IF($D$22,[1]!obget([1]!obcall("",$B$23,"get",[1]!obMake("","int",E172)))^2,"")</f>
        <v>1.7495160969531864</v>
      </c>
      <c r="H172" s="42">
        <f>IF($D$22,[1]!obget([1]!obcall("",$B$24,"get",[1]!obMake("","int",E172))),"")</f>
        <v>0.26140786119949344</v>
      </c>
      <c r="AH172" s="24"/>
      <c r="IW172" s="28"/>
    </row>
    <row r="173" spans="1:257" ht="11.85" customHeight="1" x14ac:dyDescent="0.3">
      <c r="A173" s="28" t="str">
        <f t="shared" si="7"/>
        <v/>
      </c>
      <c r="B173" s="42">
        <f t="shared" si="6"/>
        <v>7.3000000000000007</v>
      </c>
      <c r="C173" s="48">
        <f>IF($C$14,[1]!obget([1]!obcall("",$B$14,"getInitialMargin",[1]!obMake("","double",$B173))),"")</f>
        <v>0</v>
      </c>
      <c r="D173" s="45">
        <f>IF($C$13,[1]!obget([1]!obcall("",$B$13,"getInitialMargin",[1]!obMake("","double",$B173))),"")</f>
        <v>0</v>
      </c>
      <c r="E173" s="42">
        <f t="shared" si="8"/>
        <v>146</v>
      </c>
      <c r="F173" s="42">
        <f>IF($D$22,[1]!obget([1]!obcall("",$B$22,"get",[1]!obMake("","int",E173))),"")</f>
        <v>21.594590311045039</v>
      </c>
      <c r="G173" s="42">
        <f>IF($D$22,[1]!obget([1]!obcall("",$B$23,"get",[1]!obMake("","int",E173)))^2,"")</f>
        <v>6.4938604515903707E-3</v>
      </c>
      <c r="H173" s="42">
        <f>IF($D$22,[1]!obget([1]!obcall("",$B$24,"get",[1]!obMake("","int",E173))),"")</f>
        <v>5.2416828605054366</v>
      </c>
      <c r="AH173" s="24"/>
      <c r="IW173" s="28"/>
    </row>
    <row r="174" spans="1:257" ht="11.85" customHeight="1" x14ac:dyDescent="0.3">
      <c r="A174" s="28" t="str">
        <f t="shared" si="7"/>
        <v/>
      </c>
      <c r="B174" s="42">
        <f t="shared" si="6"/>
        <v>7.3500000000000005</v>
      </c>
      <c r="C174" s="48">
        <f>IF($C$14,[1]!obget([1]!obcall("",$B$14,"getInitialMargin",[1]!obMake("","double",$B174))),"")</f>
        <v>0</v>
      </c>
      <c r="D174" s="45">
        <f>IF($C$13,[1]!obget([1]!obcall("",$B$13,"getInitialMargin",[1]!obMake("","double",$B174))),"")</f>
        <v>0</v>
      </c>
      <c r="E174" s="42">
        <f t="shared" si="8"/>
        <v>147</v>
      </c>
      <c r="F174" s="42">
        <f>IF($D$22,[1]!obget([1]!obcall("",$B$22,"get",[1]!obMake("","int",E174))),"")</f>
        <v>6.460688212390898</v>
      </c>
      <c r="G174" s="42">
        <f>IF($D$22,[1]!obget([1]!obcall("",$B$23,"get",[1]!obMake("","int",E174)))^2,"")</f>
        <v>1.1509321889956209E-3</v>
      </c>
      <c r="H174" s="42">
        <f>IF($D$22,[1]!obget([1]!obcall("",$B$24,"get",[1]!obMake("","int",E174))),"")</f>
        <v>0.2318639555368216</v>
      </c>
      <c r="AH174" s="24"/>
      <c r="IW174" s="28"/>
    </row>
    <row r="175" spans="1:257" ht="11.85" customHeight="1" x14ac:dyDescent="0.3">
      <c r="A175" s="28" t="str">
        <f t="shared" si="7"/>
        <v/>
      </c>
      <c r="B175" s="42">
        <f t="shared" si="6"/>
        <v>7.4</v>
      </c>
      <c r="C175" s="48">
        <f>IF($C$14,[1]!obget([1]!obcall("",$B$14,"getInitialMargin",[1]!obMake("","double",$B175))),"")</f>
        <v>0</v>
      </c>
      <c r="D175" s="45">
        <f>IF($C$13,[1]!obget([1]!obcall("",$B$13,"getInitialMargin",[1]!obMake("","double",$B175))),"")</f>
        <v>0</v>
      </c>
      <c r="E175" s="42">
        <f t="shared" si="8"/>
        <v>148</v>
      </c>
      <c r="F175" s="42">
        <f>IF($D$22,[1]!obget([1]!obcall("",$B$22,"get",[1]!obMake("","int",E175))),"")</f>
        <v>2.2123370036547367</v>
      </c>
      <c r="G175" s="42">
        <f>IF($D$22,[1]!obget([1]!obcall("",$B$23,"get",[1]!obMake("","int",E175)))^2,"")</f>
        <v>1.8345880041513978E-2</v>
      </c>
      <c r="H175" s="42">
        <f>IF($D$22,[1]!obget([1]!obcall("",$B$24,"get",[1]!obMake("","int",E175))),"")</f>
        <v>0.68279521817753053</v>
      </c>
      <c r="AH175" s="24"/>
      <c r="IW175" s="28"/>
    </row>
    <row r="176" spans="1:257" ht="11.85" customHeight="1" x14ac:dyDescent="0.3">
      <c r="A176" s="28" t="str">
        <f t="shared" si="7"/>
        <v/>
      </c>
      <c r="B176" s="42">
        <f t="shared" si="6"/>
        <v>7.45</v>
      </c>
      <c r="C176" s="48">
        <f>IF($C$14,[1]!obget([1]!obcall("",$B$14,"getInitialMargin",[1]!obMake("","double",$B176))),"")</f>
        <v>0</v>
      </c>
      <c r="D176" s="45">
        <f>IF($C$13,[1]!obget([1]!obcall("",$B$13,"getInitialMargin",[1]!obMake("","double",$B176))),"")</f>
        <v>0</v>
      </c>
      <c r="E176" s="42">
        <f t="shared" si="8"/>
        <v>149</v>
      </c>
      <c r="F176" s="42">
        <f>IF($D$22,[1]!obget([1]!obcall("",$B$22,"get",[1]!obMake("","int",E176))),"")</f>
        <v>9.4793182481207463</v>
      </c>
      <c r="G176" s="42">
        <f>IF($D$22,[1]!obget([1]!obcall("",$B$23,"get",[1]!obMake("","int",E176)))^2,"")</f>
        <v>1.294590291284067</v>
      </c>
      <c r="H176" s="42">
        <f>IF($D$22,[1]!obget([1]!obcall("",$B$24,"get",[1]!obMake("","int",E176))),"")</f>
        <v>0.40624238098169663</v>
      </c>
      <c r="AH176" s="24"/>
      <c r="IW176" s="28"/>
    </row>
    <row r="177" spans="1:257" ht="11.85" customHeight="1" x14ac:dyDescent="0.3">
      <c r="A177" s="28">
        <f t="shared" si="7"/>
        <v>7.5</v>
      </c>
      <c r="B177" s="42">
        <f t="shared" si="6"/>
        <v>7.5</v>
      </c>
      <c r="C177" s="48">
        <f>IF($C$14,[1]!obget([1]!obcall("",$B$14,"getInitialMargin",[1]!obMake("","double",$B177))),"")</f>
        <v>0</v>
      </c>
      <c r="D177" s="45">
        <f>IF($C$13,[1]!obget([1]!obcall("",$B$13,"getInitialMargin",[1]!obMake("","double",$B177))),"")</f>
        <v>0</v>
      </c>
      <c r="E177" s="42">
        <f t="shared" si="8"/>
        <v>150</v>
      </c>
      <c r="F177" s="42">
        <f>IF($D$22,[1]!obget([1]!obcall("",$B$22,"get",[1]!obMake("","int",E177))),"")</f>
        <v>9.8887805023112474</v>
      </c>
      <c r="G177" s="42">
        <f>IF($D$22,[1]!obget([1]!obcall("",$B$23,"get",[1]!obMake("","int",E177)))^2,"")</f>
        <v>1.0633991583663749</v>
      </c>
      <c r="H177" s="42">
        <f>IF($D$22,[1]!obget([1]!obcall("",$B$24,"get",[1]!obMake("","int",E177))),"")</f>
        <v>0.46155646559447394</v>
      </c>
      <c r="AH177" s="24"/>
      <c r="IW177" s="28"/>
    </row>
    <row r="178" spans="1:257" ht="11.85" customHeight="1" x14ac:dyDescent="0.3">
      <c r="A178" s="28" t="str">
        <f t="shared" si="7"/>
        <v/>
      </c>
      <c r="B178" s="42">
        <f t="shared" si="6"/>
        <v>7.5500000000000007</v>
      </c>
      <c r="C178" s="48">
        <f>IF($C$14,[1]!obget([1]!obcall("",$B$14,"getInitialMargin",[1]!obMake("","double",$B178))),"")</f>
        <v>0</v>
      </c>
      <c r="D178" s="45">
        <f>IF($C$13,[1]!obget([1]!obcall("",$B$13,"getInitialMargin",[1]!obMake("","double",$B178))),"")</f>
        <v>0</v>
      </c>
      <c r="E178" s="42">
        <f t="shared" si="8"/>
        <v>151</v>
      </c>
      <c r="F178" s="42">
        <f>IF($D$22,[1]!obget([1]!obcall("",$B$22,"get",[1]!obMake("","int",E178))),"")</f>
        <v>18.138666036917829</v>
      </c>
      <c r="G178" s="42">
        <f>IF($D$22,[1]!obget([1]!obcall("",$B$23,"get",[1]!obMake("","int",E178)))^2,"")</f>
        <v>5.9273282187549734</v>
      </c>
      <c r="H178" s="42">
        <f>IF($D$22,[1]!obget([1]!obcall("",$B$24,"get",[1]!obMake("","int",E178))),"")</f>
        <v>3.1873607013036391</v>
      </c>
      <c r="AH178" s="24"/>
      <c r="IW178" s="28"/>
    </row>
    <row r="179" spans="1:257" ht="11.85" customHeight="1" x14ac:dyDescent="0.3">
      <c r="A179" s="28" t="str">
        <f t="shared" si="7"/>
        <v/>
      </c>
      <c r="B179" s="42">
        <f t="shared" si="6"/>
        <v>7.6000000000000005</v>
      </c>
      <c r="C179" s="48">
        <f>IF($C$14,[1]!obget([1]!obcall("",$B$14,"getInitialMargin",[1]!obMake("","double",$B179))),"")</f>
        <v>0</v>
      </c>
      <c r="D179" s="45">
        <f>IF($C$13,[1]!obget([1]!obcall("",$B$13,"getInitialMargin",[1]!obMake("","double",$B179))),"")</f>
        <v>0</v>
      </c>
      <c r="E179" s="42">
        <f t="shared" si="8"/>
        <v>152</v>
      </c>
      <c r="F179" s="42">
        <f>IF($D$22,[1]!obget([1]!obcall("",$B$22,"get",[1]!obMake("","int",E179))),"")</f>
        <v>5.2436861533489001</v>
      </c>
      <c r="G179" s="42">
        <f>IF($D$22,[1]!obget([1]!obcall("",$B$23,"get",[1]!obMake("","int",E179)))^2,"")</f>
        <v>5.3173000863224206E-4</v>
      </c>
      <c r="H179" s="42">
        <f>IF($D$22,[1]!obget([1]!obcall("",$B$24,"get",[1]!obMake("","int",E179))),"")</f>
        <v>0.27782914610114329</v>
      </c>
      <c r="AH179" s="24"/>
      <c r="IW179" s="28"/>
    </row>
    <row r="180" spans="1:257" ht="11.85" customHeight="1" x14ac:dyDescent="0.3">
      <c r="A180" s="28" t="str">
        <f t="shared" si="7"/>
        <v/>
      </c>
      <c r="B180" s="42">
        <f t="shared" si="6"/>
        <v>7.65</v>
      </c>
      <c r="C180" s="48">
        <f>IF($C$14,[1]!obget([1]!obcall("",$B$14,"getInitialMargin",[1]!obMake("","double",$B180))),"")</f>
        <v>0</v>
      </c>
      <c r="D180" s="45">
        <f>IF($C$13,[1]!obget([1]!obcall("",$B$13,"getInitialMargin",[1]!obMake("","double",$B180))),"")</f>
        <v>0</v>
      </c>
      <c r="E180" s="42">
        <f t="shared" si="8"/>
        <v>153</v>
      </c>
      <c r="F180" s="42">
        <f>IF($D$22,[1]!obget([1]!obcall("",$B$22,"get",[1]!obMake("","int",E180))),"")</f>
        <v>7.4208370342142658</v>
      </c>
      <c r="G180" s="42">
        <f>IF($D$22,[1]!obget([1]!obcall("",$B$23,"get",[1]!obMake("","int",E180)))^2,"")</f>
        <v>0.82947271323896909</v>
      </c>
      <c r="H180" s="42">
        <f>IF($D$22,[1]!obget([1]!obcall("",$B$24,"get",[1]!obMake("","int",E180))),"")</f>
        <v>0.24274957398552521</v>
      </c>
      <c r="AH180" s="24"/>
      <c r="IW180" s="28"/>
    </row>
    <row r="181" spans="1:257" ht="11.85" customHeight="1" x14ac:dyDescent="0.3">
      <c r="A181" s="28" t="str">
        <f t="shared" si="7"/>
        <v/>
      </c>
      <c r="B181" s="42">
        <f t="shared" si="6"/>
        <v>7.7</v>
      </c>
      <c r="C181" s="48">
        <f>IF($C$14,[1]!obget([1]!obcall("",$B$14,"getInitialMargin",[1]!obMake("","double",$B181))),"")</f>
        <v>0</v>
      </c>
      <c r="D181" s="45">
        <f>IF($C$13,[1]!obget([1]!obcall("",$B$13,"getInitialMargin",[1]!obMake("","double",$B181))),"")</f>
        <v>0</v>
      </c>
      <c r="E181" s="42">
        <f t="shared" si="8"/>
        <v>154</v>
      </c>
      <c r="F181" s="42">
        <f>IF($D$22,[1]!obget([1]!obcall("",$B$22,"get",[1]!obMake("","int",E181))),"")</f>
        <v>2.2567918540086134</v>
      </c>
      <c r="G181" s="42">
        <f>IF($D$22,[1]!obget([1]!obcall("",$B$23,"get",[1]!obMake("","int",E181)))^2,"")</f>
        <v>1.0583488224931645E-2</v>
      </c>
      <c r="H181" s="42">
        <f>IF($D$22,[1]!obget([1]!obcall("",$B$24,"get",[1]!obMake("","int",E181))),"")</f>
        <v>0.67386141851015724</v>
      </c>
      <c r="AH181" s="24"/>
      <c r="IW181" s="28"/>
    </row>
    <row r="182" spans="1:257" ht="11.85" customHeight="1" x14ac:dyDescent="0.3">
      <c r="A182" s="28" t="str">
        <f t="shared" si="7"/>
        <v/>
      </c>
      <c r="B182" s="42">
        <f t="shared" si="6"/>
        <v>7.75</v>
      </c>
      <c r="C182" s="48">
        <f>IF($C$14,[1]!obget([1]!obcall("",$B$14,"getInitialMargin",[1]!obMake("","double",$B182))),"")</f>
        <v>0</v>
      </c>
      <c r="D182" s="45">
        <f>IF($C$13,[1]!obget([1]!obcall("",$B$13,"getInitialMargin",[1]!obMake("","double",$B182))),"")</f>
        <v>0</v>
      </c>
      <c r="E182" s="42">
        <f t="shared" si="8"/>
        <v>155</v>
      </c>
      <c r="F182" s="42">
        <f>IF($D$22,[1]!obget([1]!obcall("",$B$22,"get",[1]!obMake("","int",E182))),"")</f>
        <v>4.3726650720451934</v>
      </c>
      <c r="G182" s="42">
        <f>IF($D$22,[1]!obget([1]!obcall("",$B$23,"get",[1]!obMake("","int",E182)))^2,"")</f>
        <v>0.39227744372498874</v>
      </c>
      <c r="H182" s="42">
        <f>IF($D$22,[1]!obget([1]!obcall("",$B$24,"get",[1]!obMake("","int",E182))),"")</f>
        <v>0.35174879072761284</v>
      </c>
      <c r="AH182" s="24"/>
      <c r="IW182" s="28"/>
    </row>
    <row r="183" spans="1:257" ht="11.85" customHeight="1" x14ac:dyDescent="0.3">
      <c r="A183" s="28" t="str">
        <f t="shared" si="7"/>
        <v/>
      </c>
      <c r="B183" s="42">
        <f t="shared" si="6"/>
        <v>7.8000000000000007</v>
      </c>
      <c r="C183" s="48">
        <f>IF($C$14,[1]!obget([1]!obcall("",$B$14,"getInitialMargin",[1]!obMake("","double",$B183))),"")</f>
        <v>0</v>
      </c>
      <c r="D183" s="45">
        <f>IF($C$13,[1]!obget([1]!obcall("",$B$13,"getInitialMargin",[1]!obMake("","double",$B183))),"")</f>
        <v>0</v>
      </c>
      <c r="E183" s="42">
        <f t="shared" si="8"/>
        <v>156</v>
      </c>
      <c r="F183" s="42">
        <f>IF($D$22,[1]!obget([1]!obcall("",$B$22,"get",[1]!obMake("","int",E183))),"")</f>
        <v>5.4463100587607025</v>
      </c>
      <c r="G183" s="42">
        <f>IF($D$22,[1]!obget([1]!obcall("",$B$23,"get",[1]!obMake("","int",E183)))^2,"")</f>
        <v>0.1456299680839897</v>
      </c>
      <c r="H183" s="42">
        <f>IF($D$22,[1]!obget([1]!obcall("",$B$24,"get",[1]!obMake("","int",E183))),"")</f>
        <v>0.2655402177223235</v>
      </c>
      <c r="AH183" s="24"/>
      <c r="IW183" s="28"/>
    </row>
    <row r="184" spans="1:257" ht="11.85" customHeight="1" x14ac:dyDescent="0.3">
      <c r="A184" s="28" t="str">
        <f t="shared" si="7"/>
        <v/>
      </c>
      <c r="B184" s="42">
        <f t="shared" si="6"/>
        <v>7.8500000000000005</v>
      </c>
      <c r="C184" s="48">
        <f>IF($C$14,[1]!obget([1]!obcall("",$B$14,"getInitialMargin",[1]!obMake("","double",$B184))),"")</f>
        <v>0</v>
      </c>
      <c r="D184" s="45">
        <f>IF($C$13,[1]!obget([1]!obcall("",$B$13,"getInitialMargin",[1]!obMake("","double",$B184))),"")</f>
        <v>0</v>
      </c>
      <c r="E184" s="42">
        <f t="shared" si="8"/>
        <v>157</v>
      </c>
      <c r="F184" s="42">
        <f>IF($D$22,[1]!obget([1]!obcall("",$B$22,"get",[1]!obMake("","int",E184))),"")</f>
        <v>5.6634160454031113</v>
      </c>
      <c r="G184" s="42">
        <f>IF($D$22,[1]!obget([1]!obcall("",$B$23,"get",[1]!obMake("","int",E184)))^2,"")</f>
        <v>0.23704296987436949</v>
      </c>
      <c r="H184" s="42">
        <f>IF($D$22,[1]!obget([1]!obcall("",$B$24,"get",[1]!obMake("","int",E184))),"")</f>
        <v>0.25442835160452992</v>
      </c>
      <c r="AH184" s="24"/>
      <c r="IW184" s="28"/>
    </row>
    <row r="185" spans="1:257" ht="11.85" customHeight="1" x14ac:dyDescent="0.3">
      <c r="A185" s="28" t="str">
        <f t="shared" si="7"/>
        <v/>
      </c>
      <c r="B185" s="42">
        <f t="shared" si="6"/>
        <v>7.9</v>
      </c>
      <c r="C185" s="48">
        <f>IF($C$14,[1]!obget([1]!obcall("",$B$14,"getInitialMargin",[1]!obMake("","double",$B185))),"")</f>
        <v>0</v>
      </c>
      <c r="D185" s="45">
        <f>IF($C$13,[1]!obget([1]!obcall("",$B$13,"getInitialMargin",[1]!obMake("","double",$B185))),"")</f>
        <v>0</v>
      </c>
      <c r="E185" s="42">
        <f t="shared" si="8"/>
        <v>158</v>
      </c>
      <c r="F185" s="42">
        <f>IF($D$22,[1]!obget([1]!obcall("",$B$22,"get",[1]!obMake("","int",E185))),"")</f>
        <v>7.7362733963954202</v>
      </c>
      <c r="G185" s="42">
        <f>IF($D$22,[1]!obget([1]!obcall("",$B$23,"get",[1]!obMake("","int",E185)))^2,"")</f>
        <v>0.21918250876211581</v>
      </c>
      <c r="H185" s="42">
        <f>IF($D$22,[1]!obget([1]!obcall("",$B$24,"get",[1]!obMake("","int",E185))),"")</f>
        <v>0.25540135759311688</v>
      </c>
      <c r="AH185" s="24"/>
      <c r="IW185" s="28"/>
    </row>
    <row r="186" spans="1:257" ht="11.85" customHeight="1" x14ac:dyDescent="0.3">
      <c r="A186" s="28" t="str">
        <f t="shared" si="7"/>
        <v/>
      </c>
      <c r="B186" s="42">
        <f t="shared" si="6"/>
        <v>7.95</v>
      </c>
      <c r="C186" s="48">
        <f>IF($C$14,[1]!obget([1]!obcall("",$B$14,"getInitialMargin",[1]!obMake("","double",$B186))),"")</f>
        <v>0</v>
      </c>
      <c r="D186" s="45">
        <f>IF($C$13,[1]!obget([1]!obcall("",$B$13,"getInitialMargin",[1]!obMake("","double",$B186))),"")</f>
        <v>0</v>
      </c>
      <c r="E186" s="42">
        <f t="shared" si="8"/>
        <v>159</v>
      </c>
      <c r="F186" s="42">
        <f>IF($D$22,[1]!obget([1]!obcall("",$B$22,"get",[1]!obMake("","int",E186))),"")</f>
        <v>11.169645983231431</v>
      </c>
      <c r="G186" s="42">
        <f>IF($D$22,[1]!obget([1]!obcall("",$B$23,"get",[1]!obMake("","int",E186)))^2,"")</f>
        <v>2.0668881385296696</v>
      </c>
      <c r="H186" s="42">
        <f>IF($D$22,[1]!obget([1]!obcall("",$B$24,"get",[1]!obMake("","int",E186))),"")</f>
        <v>0.68342246391208628</v>
      </c>
      <c r="AH186" s="24"/>
      <c r="IW186" s="28"/>
    </row>
    <row r="187" spans="1:257" ht="11.85" customHeight="1" x14ac:dyDescent="0.3">
      <c r="A187" s="28">
        <f t="shared" si="7"/>
        <v>8</v>
      </c>
      <c r="B187" s="42">
        <f t="shared" si="6"/>
        <v>8</v>
      </c>
      <c r="C187" s="48">
        <f>IF($C$14,[1]!obget([1]!obcall("",$B$14,"getInitialMargin",[1]!obMake("","double",$B187))),"")</f>
        <v>0</v>
      </c>
      <c r="D187" s="45">
        <f>IF($C$13,[1]!obget([1]!obcall("",$B$13,"getInitialMargin",[1]!obMake("","double",$B187))),"")</f>
        <v>0</v>
      </c>
      <c r="E187" s="42">
        <f t="shared" si="8"/>
        <v>160</v>
      </c>
      <c r="F187" s="42">
        <f>IF($D$22,[1]!obget([1]!obcall("",$B$22,"get",[1]!obMake("","int",E187))),"")</f>
        <v>4.3128056218329567</v>
      </c>
      <c r="G187" s="42">
        <f>IF($D$22,[1]!obget([1]!obcall("",$B$23,"get",[1]!obMake("","int",E187)))^2,"")</f>
        <v>1.9141359670862893E-2</v>
      </c>
      <c r="H187" s="42">
        <f>IF($D$22,[1]!obget([1]!obcall("",$B$24,"get",[1]!obMake("","int",E187))),"")</f>
        <v>0.35808562815278661</v>
      </c>
      <c r="AH187" s="24"/>
      <c r="IW187" s="28"/>
    </row>
    <row r="188" spans="1:257" ht="11.85" customHeight="1" x14ac:dyDescent="0.3">
      <c r="A188" s="28" t="str">
        <f t="shared" si="7"/>
        <v/>
      </c>
      <c r="B188" s="42">
        <f t="shared" si="6"/>
        <v>8.0500000000000007</v>
      </c>
      <c r="C188" s="48">
        <f>IF($C$14,[1]!obget([1]!obcall("",$B$14,"getInitialMargin",[1]!obMake("","double",$B188))),"")</f>
        <v>0</v>
      </c>
      <c r="D188" s="45">
        <f>IF($C$13,[1]!obget([1]!obcall("",$B$13,"getInitialMargin",[1]!obMake("","double",$B188))),"")</f>
        <v>0</v>
      </c>
      <c r="E188" s="42">
        <f t="shared" si="8"/>
        <v>161</v>
      </c>
      <c r="F188" s="42">
        <f>IF($D$22,[1]!obget([1]!obcall("",$B$22,"get",[1]!obMake("","int",E188))),"")</f>
        <v>6.3029344491528443</v>
      </c>
      <c r="G188" s="42">
        <f>IF($D$22,[1]!obget([1]!obcall("",$B$23,"get",[1]!obMake("","int",E188)))^2,"")</f>
        <v>0.51295661183042363</v>
      </c>
      <c r="H188" s="42">
        <f>IF($D$22,[1]!obget([1]!obcall("",$B$24,"get",[1]!obMake("","int",E188))),"")</f>
        <v>0.23405316309942414</v>
      </c>
      <c r="AH188" s="24"/>
      <c r="IW188" s="28"/>
    </row>
    <row r="189" spans="1:257" ht="11.85" customHeight="1" x14ac:dyDescent="0.3">
      <c r="A189" s="28" t="str">
        <f t="shared" si="7"/>
        <v/>
      </c>
      <c r="B189" s="42">
        <f t="shared" si="6"/>
        <v>8.1</v>
      </c>
      <c r="C189" s="48">
        <f>IF($C$14,[1]!obget([1]!obcall("",$B$14,"getInitialMargin",[1]!obMake("","double",$B189))),"")</f>
        <v>0</v>
      </c>
      <c r="D189" s="45">
        <f>IF($C$13,[1]!obget([1]!obcall("",$B$13,"getInitialMargin",[1]!obMake("","double",$B189))),"")</f>
        <v>0</v>
      </c>
      <c r="E189" s="42">
        <f t="shared" si="8"/>
        <v>162</v>
      </c>
      <c r="F189" s="42">
        <f>IF($D$22,[1]!obget([1]!obcall("",$B$22,"get",[1]!obMake("","int",E189))),"")</f>
        <v>9.3612999097371699</v>
      </c>
      <c r="G189" s="42">
        <f>IF($D$22,[1]!obget([1]!obcall("",$B$23,"get",[1]!obMake("","int",E189)))^2,"")</f>
        <v>0.63449226292414829</v>
      </c>
      <c r="H189" s="42">
        <f>IF($D$22,[1]!obget([1]!obcall("",$B$24,"get",[1]!obMake("","int",E189))),"")</f>
        <v>0.39170346375338161</v>
      </c>
      <c r="AH189" s="24"/>
      <c r="IW189" s="28"/>
    </row>
    <row r="190" spans="1:257" ht="11.85" customHeight="1" x14ac:dyDescent="0.3">
      <c r="A190" s="28" t="str">
        <f t="shared" si="7"/>
        <v/>
      </c>
      <c r="B190" s="42">
        <f t="shared" si="6"/>
        <v>8.15</v>
      </c>
      <c r="C190" s="48">
        <f>IF($C$14,[1]!obget([1]!obcall("",$B$14,"getInitialMargin",[1]!obMake("","double",$B190))),"")</f>
        <v>0</v>
      </c>
      <c r="D190" s="45">
        <f>IF($C$13,[1]!obget([1]!obcall("",$B$13,"getInitialMargin",[1]!obMake("","double",$B190))),"")</f>
        <v>0</v>
      </c>
      <c r="E190" s="42">
        <f t="shared" si="8"/>
        <v>163</v>
      </c>
      <c r="F190" s="42">
        <f>IF($D$22,[1]!obget([1]!obcall("",$B$22,"get",[1]!obMake("","int",E190))),"")</f>
        <v>17.029408670700651</v>
      </c>
      <c r="G190" s="42">
        <f>IF($D$22,[1]!obget([1]!obcall("",$B$23,"get",[1]!obMake("","int",E190)))^2,"")</f>
        <v>6.2447105288952143</v>
      </c>
      <c r="H190" s="42">
        <f>IF($D$22,[1]!obget([1]!obcall("",$B$24,"get",[1]!obMake("","int",E190))),"")</f>
        <v>2.6421993035652269</v>
      </c>
      <c r="AH190" s="24"/>
      <c r="IW190" s="28"/>
    </row>
    <row r="191" spans="1:257" ht="11.85" customHeight="1" x14ac:dyDescent="0.3">
      <c r="A191" s="28" t="str">
        <f t="shared" si="7"/>
        <v/>
      </c>
      <c r="B191" s="42">
        <f t="shared" si="6"/>
        <v>8.2000000000000011</v>
      </c>
      <c r="C191" s="48">
        <f>IF($C$14,[1]!obget([1]!obcall("",$B$14,"getInitialMargin",[1]!obMake("","double",$B191))),"")</f>
        <v>0</v>
      </c>
      <c r="D191" s="45">
        <f>IF($C$13,[1]!obget([1]!obcall("",$B$13,"getInitialMargin",[1]!obMake("","double",$B191))),"")</f>
        <v>0</v>
      </c>
      <c r="E191" s="42">
        <f t="shared" si="8"/>
        <v>164</v>
      </c>
      <c r="F191" s="42">
        <f>IF($D$22,[1]!obget([1]!obcall("",$B$22,"get",[1]!obMake("","int",E191))),"")</f>
        <v>10.227290403964773</v>
      </c>
      <c r="G191" s="42">
        <f>IF($D$22,[1]!obget([1]!obcall("",$B$23,"get",[1]!obMake("","int",E191)))^2,"")</f>
        <v>0.50617868645757214</v>
      </c>
      <c r="H191" s="42">
        <f>IF($D$22,[1]!obget([1]!obcall("",$B$24,"get",[1]!obMake("","int",E191))),"")</f>
        <v>0.5129965767503748</v>
      </c>
      <c r="AH191" s="24"/>
      <c r="IW191" s="28"/>
    </row>
    <row r="192" spans="1:257" ht="11.85" customHeight="1" x14ac:dyDescent="0.3">
      <c r="A192" s="28" t="str">
        <f t="shared" si="7"/>
        <v/>
      </c>
      <c r="B192" s="42">
        <f t="shared" si="6"/>
        <v>8.25</v>
      </c>
      <c r="C192" s="48">
        <f>IF($C$14,[1]!obget([1]!obcall("",$B$14,"getInitialMargin",[1]!obMake("","double",$B192))),"")</f>
        <v>0</v>
      </c>
      <c r="D192" s="45">
        <f>IF($C$13,[1]!obget([1]!obcall("",$B$13,"getInitialMargin",[1]!obMake("","double",$B192))),"")</f>
        <v>0</v>
      </c>
      <c r="E192" s="42">
        <f t="shared" si="8"/>
        <v>165</v>
      </c>
      <c r="F192" s="42">
        <f>IF($D$22,[1]!obget([1]!obcall("",$B$22,"get",[1]!obMake("","int",E192))),"")</f>
        <v>2.9301984430358701</v>
      </c>
      <c r="G192" s="42">
        <f>IF($D$22,[1]!obget([1]!obcall("",$B$23,"get",[1]!obMake("","int",E192)))^2,"")</f>
        <v>3.9314853640647601E-2</v>
      </c>
      <c r="H192" s="42">
        <f>IF($D$22,[1]!obget([1]!obcall("",$B$24,"get",[1]!obMake("","int",E192))),"")</f>
        <v>0.54943490455005639</v>
      </c>
      <c r="AH192" s="24"/>
      <c r="IW192" s="28"/>
    </row>
    <row r="193" spans="1:257" ht="11.85" customHeight="1" x14ac:dyDescent="0.3">
      <c r="A193" s="28" t="str">
        <f t="shared" si="7"/>
        <v/>
      </c>
      <c r="B193" s="42">
        <f t="shared" si="6"/>
        <v>8.3000000000000007</v>
      </c>
      <c r="C193" s="48">
        <f>IF($C$14,[1]!obget([1]!obcall("",$B$14,"getInitialMargin",[1]!obMake("","double",$B193))),"")</f>
        <v>0</v>
      </c>
      <c r="D193" s="45">
        <f>IF($C$13,[1]!obget([1]!obcall("",$B$13,"getInitialMargin",[1]!obMake("","double",$B193))),"")</f>
        <v>0</v>
      </c>
      <c r="E193" s="42">
        <f t="shared" si="8"/>
        <v>166</v>
      </c>
      <c r="F193" s="42">
        <f>IF($D$22,[1]!obget([1]!obcall("",$B$22,"get",[1]!obMake("","int",E193))),"")</f>
        <v>7.1133357644865356</v>
      </c>
      <c r="G193" s="42">
        <f>IF($D$22,[1]!obget([1]!obcall("",$B$23,"get",[1]!obMake("","int",E193)))^2,"")</f>
        <v>2.3288881596393234E-2</v>
      </c>
      <c r="H193" s="42">
        <f>IF($D$22,[1]!obget([1]!obcall("",$B$24,"get",[1]!obMake("","int",E193))),"")</f>
        <v>0.23473664753200407</v>
      </c>
      <c r="AH193" s="24"/>
      <c r="IW193" s="28"/>
    </row>
    <row r="194" spans="1:257" ht="11.85" customHeight="1" x14ac:dyDescent="0.3">
      <c r="A194" s="28" t="str">
        <f t="shared" si="7"/>
        <v/>
      </c>
      <c r="B194" s="42">
        <f t="shared" si="6"/>
        <v>8.35</v>
      </c>
      <c r="C194" s="48">
        <f>IF($C$14,[1]!obget([1]!obcall("",$B$14,"getInitialMargin",[1]!obMake("","double",$B194))),"")</f>
        <v>0</v>
      </c>
      <c r="D194" s="45">
        <f>IF($C$13,[1]!obget([1]!obcall("",$B$13,"getInitialMargin",[1]!obMake("","double",$B194))),"")</f>
        <v>0</v>
      </c>
      <c r="E194" s="42">
        <f t="shared" si="8"/>
        <v>167</v>
      </c>
      <c r="F194" s="42">
        <f>IF($D$22,[1]!obget([1]!obcall("",$B$22,"get",[1]!obMake("","int",E194))),"")</f>
        <v>6.7949555717451888</v>
      </c>
      <c r="G194" s="42">
        <f>IF($D$22,[1]!obget([1]!obcall("",$B$23,"get",[1]!obMake("","int",E194)))^2,"")</f>
        <v>0.40511037371359793</v>
      </c>
      <c r="H194" s="42">
        <f>IF($D$22,[1]!obget([1]!obcall("",$B$24,"get",[1]!obMake("","int",E194))),"")</f>
        <v>0.23093482201642224</v>
      </c>
      <c r="AH194" s="24"/>
      <c r="IW194" s="28"/>
    </row>
    <row r="195" spans="1:257" ht="11.85" customHeight="1" x14ac:dyDescent="0.3">
      <c r="A195" s="28" t="str">
        <f t="shared" si="7"/>
        <v/>
      </c>
      <c r="B195" s="42">
        <f t="shared" si="6"/>
        <v>8.4</v>
      </c>
      <c r="C195" s="48">
        <f>IF($C$14,[1]!obget([1]!obcall("",$B$14,"getInitialMargin",[1]!obMake("","double",$B195))),"")</f>
        <v>0</v>
      </c>
      <c r="D195" s="45">
        <f>IF($C$13,[1]!obget([1]!obcall("",$B$13,"getInitialMargin",[1]!obMake("","double",$B195))),"")</f>
        <v>0</v>
      </c>
      <c r="E195" s="42">
        <f t="shared" si="8"/>
        <v>168</v>
      </c>
      <c r="F195" s="42">
        <f>IF($D$22,[1]!obget([1]!obcall("",$B$22,"get",[1]!obMake("","int",E195))),"")</f>
        <v>8.900622991947273</v>
      </c>
      <c r="G195" s="42">
        <f>IF($D$22,[1]!obget([1]!obcall("",$B$23,"get",[1]!obMake("","int",E195)))^2,"")</f>
        <v>0.41880423994137228</v>
      </c>
      <c r="H195" s="42">
        <f>IF($D$22,[1]!obget([1]!obcall("",$B$24,"get",[1]!obMake("","int",E195))),"")</f>
        <v>0.34096483798329968</v>
      </c>
      <c r="AH195" s="24"/>
      <c r="IW195" s="28"/>
    </row>
    <row r="196" spans="1:257" ht="11.85" customHeight="1" x14ac:dyDescent="0.3">
      <c r="A196" s="28" t="str">
        <f t="shared" si="7"/>
        <v/>
      </c>
      <c r="B196" s="42">
        <f t="shared" si="6"/>
        <v>8.4500000000000011</v>
      </c>
      <c r="C196" s="48">
        <f>IF($C$14,[1]!obget([1]!obcall("",$B$14,"getInitialMargin",[1]!obMake("","double",$B196))),"")</f>
        <v>0</v>
      </c>
      <c r="D196" s="45">
        <f>IF($C$13,[1]!obget([1]!obcall("",$B$13,"getInitialMargin",[1]!obMake("","double",$B196))),"")</f>
        <v>0</v>
      </c>
      <c r="E196" s="42">
        <f t="shared" si="8"/>
        <v>169</v>
      </c>
      <c r="F196" s="42">
        <f>IF($D$22,[1]!obget([1]!obcall("",$B$22,"get",[1]!obMake("","int",E196))),"")</f>
        <v>11.26117154593188</v>
      </c>
      <c r="G196" s="42">
        <f>IF($D$22,[1]!obget([1]!obcall("",$B$23,"get",[1]!obMake("","int",E196)))^2,"")</f>
        <v>0.35717572649732071</v>
      </c>
      <c r="H196" s="42">
        <f>IF($D$22,[1]!obget([1]!obcall("",$B$24,"get",[1]!obMake("","int",E196))),"")</f>
        <v>0.70210929227749652</v>
      </c>
      <c r="AH196" s="24"/>
      <c r="IW196" s="28"/>
    </row>
    <row r="197" spans="1:257" ht="11.85" customHeight="1" x14ac:dyDescent="0.3">
      <c r="A197" s="28">
        <f t="shared" si="7"/>
        <v>8.5</v>
      </c>
      <c r="B197" s="42">
        <f t="shared" si="6"/>
        <v>8.5</v>
      </c>
      <c r="C197" s="48">
        <f>IF($C$14,[1]!obget([1]!obcall("",$B$14,"getInitialMargin",[1]!obMake("","double",$B197))),"")</f>
        <v>0</v>
      </c>
      <c r="D197" s="45">
        <f>IF($C$13,[1]!obget([1]!obcall("",$B$13,"getInitialMargin",[1]!obMake("","double",$B197))),"")</f>
        <v>0</v>
      </c>
      <c r="E197" s="42">
        <f t="shared" si="8"/>
        <v>170</v>
      </c>
      <c r="F197" s="42">
        <f>IF($D$22,[1]!obget([1]!obcall("",$B$22,"get",[1]!obMake("","int",E197))),"")</f>
        <v>6.7066420872329342</v>
      </c>
      <c r="G197" s="42">
        <f>IF($D$22,[1]!obget([1]!obcall("",$B$23,"get",[1]!obMake("","int",E197)))^2,"")</f>
        <v>0.39036017768431058</v>
      </c>
      <c r="H197" s="42">
        <f>IF($D$22,[1]!obget([1]!obcall("",$B$24,"get",[1]!obMake("","int",E197))),"")</f>
        <v>0.23069037123580771</v>
      </c>
      <c r="AH197" s="24"/>
      <c r="IW197" s="28"/>
    </row>
    <row r="198" spans="1:257" ht="11.85" customHeight="1" x14ac:dyDescent="0.3">
      <c r="A198" s="28" t="str">
        <f t="shared" si="7"/>
        <v/>
      </c>
      <c r="B198" s="42">
        <f t="shared" si="6"/>
        <v>8.5500000000000007</v>
      </c>
      <c r="C198" s="48">
        <f>IF($C$14,[1]!obget([1]!obcall("",$B$14,"getInitialMargin",[1]!obMake("","double",$B198))),"")</f>
        <v>0</v>
      </c>
      <c r="D198" s="45">
        <f>IF($C$13,[1]!obget([1]!obcall("",$B$13,"getInitialMargin",[1]!obMake("","double",$B198))),"")</f>
        <v>0</v>
      </c>
      <c r="E198" s="42">
        <f t="shared" si="8"/>
        <v>171</v>
      </c>
      <c r="F198" s="42">
        <f>IF($D$22,[1]!obget([1]!obcall("",$B$22,"get",[1]!obMake("","int",E198))),"")</f>
        <v>13.785441458069554</v>
      </c>
      <c r="G198" s="42">
        <f>IF($D$22,[1]!obget([1]!obcall("",$B$23,"get",[1]!obMake("","int",E198)))^2,"")</f>
        <v>8.1231975290708747E-2</v>
      </c>
      <c r="H198" s="42">
        <f>IF($D$22,[1]!obget([1]!obcall("",$B$24,"get",[1]!obMake("","int",E198))),"")</f>
        <v>1.3664240443983582</v>
      </c>
      <c r="AH198" s="24"/>
      <c r="IW198" s="28"/>
    </row>
    <row r="199" spans="1:257" ht="11.85" customHeight="1" x14ac:dyDescent="0.3">
      <c r="A199" s="28" t="str">
        <f t="shared" si="7"/>
        <v/>
      </c>
      <c r="B199" s="42">
        <f t="shared" si="6"/>
        <v>8.6</v>
      </c>
      <c r="C199" s="48">
        <f>IF($C$14,[1]!obget([1]!obcall("",$B$14,"getInitialMargin",[1]!obMake("","double",$B199))),"")</f>
        <v>0</v>
      </c>
      <c r="D199" s="45">
        <f>IF($C$13,[1]!obget([1]!obcall("",$B$13,"getInitialMargin",[1]!obMake("","double",$B199))),"")</f>
        <v>0</v>
      </c>
      <c r="E199" s="42">
        <f t="shared" si="8"/>
        <v>172</v>
      </c>
      <c r="F199" s="42">
        <f>IF($D$22,[1]!obget([1]!obcall("",$B$22,"get",[1]!obMake("","int",E199))),"")</f>
        <v>14.233256756602753</v>
      </c>
      <c r="G199" s="42">
        <f>IF($D$22,[1]!obget([1]!obcall("",$B$23,"get",[1]!obMake("","int",E199)))^2,"")</f>
        <v>6.1208678097669651</v>
      </c>
      <c r="H199" s="42">
        <f>IF($D$22,[1]!obget([1]!obcall("",$B$24,"get",[1]!obMake("","int",E199))),"")</f>
        <v>1.5142961378401676</v>
      </c>
      <c r="AH199" s="24"/>
      <c r="IW199" s="28"/>
    </row>
    <row r="200" spans="1:257" ht="11.85" customHeight="1" x14ac:dyDescent="0.3">
      <c r="A200" s="28" t="str">
        <f t="shared" si="7"/>
        <v/>
      </c>
      <c r="B200" s="42">
        <f t="shared" si="6"/>
        <v>8.65</v>
      </c>
      <c r="C200" s="48">
        <f>IF($C$14,[1]!obget([1]!obcall("",$B$14,"getInitialMargin",[1]!obMake("","double",$B200))),"")</f>
        <v>0</v>
      </c>
      <c r="D200" s="45">
        <f>IF($C$13,[1]!obget([1]!obcall("",$B$13,"getInitialMargin",[1]!obMake("","double",$B200))),"")</f>
        <v>0</v>
      </c>
      <c r="E200" s="42">
        <f t="shared" si="8"/>
        <v>173</v>
      </c>
      <c r="F200" s="42">
        <f>IF($D$22,[1]!obget([1]!obcall("",$B$22,"get",[1]!obMake("","int",E200))),"")</f>
        <v>4.0711320939856606</v>
      </c>
      <c r="G200" s="42">
        <f>IF($D$22,[1]!obget([1]!obcall("",$B$23,"get",[1]!obMake("","int",E200)))^2,"")</f>
        <v>9.9953463354627362E-3</v>
      </c>
      <c r="H200" s="42">
        <f>IF($D$22,[1]!obget([1]!obcall("",$B$24,"get",[1]!obMake("","int",E200))),"")</f>
        <v>0.38531332939909274</v>
      </c>
      <c r="AH200" s="24"/>
      <c r="IW200" s="28"/>
    </row>
    <row r="201" spans="1:257" ht="11.85" customHeight="1" x14ac:dyDescent="0.3">
      <c r="A201" s="28" t="str">
        <f t="shared" si="7"/>
        <v/>
      </c>
      <c r="B201" s="42">
        <f t="shared" si="6"/>
        <v>8.7000000000000011</v>
      </c>
      <c r="C201" s="48">
        <f>IF($C$14,[1]!obget([1]!obcall("",$B$14,"getInitialMargin",[1]!obMake("","double",$B201))),"")</f>
        <v>0</v>
      </c>
      <c r="D201" s="45">
        <f>IF($C$13,[1]!obget([1]!obcall("",$B$13,"getInitialMargin",[1]!obMake("","double",$B201))),"")</f>
        <v>0</v>
      </c>
      <c r="E201" s="42">
        <f t="shared" si="8"/>
        <v>174</v>
      </c>
      <c r="F201" s="42">
        <f>IF($D$22,[1]!obget([1]!obcall("",$B$22,"get",[1]!obMake("","int",E201))),"")</f>
        <v>11.383440770154246</v>
      </c>
      <c r="G201" s="42">
        <f>IF($D$22,[1]!obget([1]!obcall("",$B$23,"get",[1]!obMake("","int",E201)))^2,"")</f>
        <v>0.45672619273402493</v>
      </c>
      <c r="H201" s="42">
        <f>IF($D$22,[1]!obget([1]!obcall("",$B$24,"get",[1]!obMake("","int",E201))),"")</f>
        <v>0.72766268357545982</v>
      </c>
      <c r="AH201" s="24"/>
      <c r="IW201" s="28"/>
    </row>
    <row r="202" spans="1:257" ht="11.85" customHeight="1" x14ac:dyDescent="0.3">
      <c r="A202" s="28" t="str">
        <f t="shared" si="7"/>
        <v/>
      </c>
      <c r="B202" s="42">
        <f t="shared" si="6"/>
        <v>8.75</v>
      </c>
      <c r="C202" s="48">
        <f>IF($C$14,[1]!obget([1]!obcall("",$B$14,"getInitialMargin",[1]!obMake("","double",$B202))),"")</f>
        <v>0</v>
      </c>
      <c r="D202" s="45">
        <f>IF($C$13,[1]!obget([1]!obcall("",$B$13,"getInitialMargin",[1]!obMake("","double",$B202))),"")</f>
        <v>0</v>
      </c>
      <c r="E202" s="42">
        <f t="shared" si="8"/>
        <v>175</v>
      </c>
      <c r="F202" s="42">
        <f>IF($D$22,[1]!obget([1]!obcall("",$B$22,"get",[1]!obMake("","int",E202))),"")</f>
        <v>8.3775692433251887</v>
      </c>
      <c r="G202" s="42">
        <f>IF($D$22,[1]!obget([1]!obcall("",$B$23,"get",[1]!obMake("","int",E202)))^2,"")</f>
        <v>0.66404085022151227</v>
      </c>
      <c r="H202" s="42">
        <f>IF($D$22,[1]!obget([1]!obcall("",$B$24,"get",[1]!obMake("","int",E202))),"")</f>
        <v>0.29496184627252098</v>
      </c>
      <c r="AH202" s="24"/>
      <c r="IW202" s="28"/>
    </row>
    <row r="203" spans="1:257" ht="11.85" customHeight="1" x14ac:dyDescent="0.3">
      <c r="A203" s="28" t="str">
        <f t="shared" si="7"/>
        <v/>
      </c>
      <c r="B203" s="42">
        <f t="shared" si="6"/>
        <v>8.8000000000000007</v>
      </c>
      <c r="C203" s="48">
        <f>IF($C$14,[1]!obget([1]!obcall("",$B$14,"getInitialMargin",[1]!obMake("","double",$B203))),"")</f>
        <v>0</v>
      </c>
      <c r="D203" s="45">
        <f>IF($C$13,[1]!obget([1]!obcall("",$B$13,"getInitialMargin",[1]!obMake("","double",$B203))),"")</f>
        <v>0</v>
      </c>
      <c r="E203" s="42">
        <f t="shared" si="8"/>
        <v>176</v>
      </c>
      <c r="F203" s="42">
        <f>IF($D$22,[1]!obget([1]!obcall("",$B$22,"get",[1]!obMake("","int",E203))),"")</f>
        <v>4.4101918927995198</v>
      </c>
      <c r="G203" s="42">
        <f>IF($D$22,[1]!obget([1]!obcall("",$B$23,"get",[1]!obMake("","int",E203)))^2,"")</f>
        <v>9.6740454757545793E-2</v>
      </c>
      <c r="H203" s="42">
        <f>IF($D$22,[1]!obget([1]!obcall("",$B$24,"get",[1]!obMake("","int",E203))),"")</f>
        <v>0.34785855983981256</v>
      </c>
      <c r="AH203" s="24"/>
      <c r="IW203" s="28"/>
    </row>
    <row r="204" spans="1:257" ht="11.85" customHeight="1" x14ac:dyDescent="0.3">
      <c r="A204" s="28" t="str">
        <f t="shared" si="7"/>
        <v/>
      </c>
      <c r="B204" s="42">
        <f t="shared" si="6"/>
        <v>8.85</v>
      </c>
      <c r="C204" s="48">
        <f>IF($C$14,[1]!obget([1]!obcall("",$B$14,"getInitialMargin",[1]!obMake("","double",$B204))),"")</f>
        <v>0</v>
      </c>
      <c r="D204" s="45">
        <f>IF($C$13,[1]!obget([1]!obcall("",$B$13,"getInitialMargin",[1]!obMake("","double",$B204))),"")</f>
        <v>0</v>
      </c>
      <c r="E204" s="42">
        <f t="shared" si="8"/>
        <v>177</v>
      </c>
      <c r="F204" s="42">
        <f>IF($D$22,[1]!obget([1]!obcall("",$B$22,"get",[1]!obMake("","int",E204))),"")</f>
        <v>4.0140948599175053</v>
      </c>
      <c r="G204" s="42">
        <f>IF($D$22,[1]!obget([1]!obcall("",$B$23,"get",[1]!obMake("","int",E204)))^2,"")</f>
        <v>9.5515851534715923E-2</v>
      </c>
      <c r="H204" s="42">
        <f>IF($D$22,[1]!obget([1]!obcall("",$B$24,"get",[1]!obMake("","int",E204))),"")</f>
        <v>0.39212361553161418</v>
      </c>
      <c r="AH204" s="24"/>
      <c r="IW204" s="28"/>
    </row>
    <row r="205" spans="1:257" ht="11.85" customHeight="1" x14ac:dyDescent="0.3">
      <c r="A205" s="28" t="str">
        <f t="shared" si="7"/>
        <v/>
      </c>
      <c r="B205" s="42">
        <f t="shared" si="6"/>
        <v>8.9</v>
      </c>
      <c r="C205" s="48">
        <f>IF($C$14,[1]!obget([1]!obcall("",$B$14,"getInitialMargin",[1]!obMake("","double",$B205))),"")</f>
        <v>0</v>
      </c>
      <c r="D205" s="45">
        <f>IF($C$13,[1]!obget([1]!obcall("",$B$13,"getInitialMargin",[1]!obMake("","double",$B205))),"")</f>
        <v>0</v>
      </c>
      <c r="E205" s="42">
        <f t="shared" si="8"/>
        <v>178</v>
      </c>
      <c r="F205" s="42">
        <f>IF($D$22,[1]!obget([1]!obcall("",$B$22,"get",[1]!obMake("","int",E205))),"")</f>
        <v>4.25143079232173</v>
      </c>
      <c r="G205" s="42">
        <f>IF($D$22,[1]!obget([1]!obcall("",$B$23,"get",[1]!obMake("","int",E205)))^2,"")</f>
        <v>0.16650449052029265</v>
      </c>
      <c r="H205" s="42">
        <f>IF($D$22,[1]!obget([1]!obcall("",$B$24,"get",[1]!obMake("","int",E205))),"")</f>
        <v>0.36475071568030143</v>
      </c>
      <c r="AH205" s="24"/>
      <c r="IW205" s="28"/>
    </row>
    <row r="206" spans="1:257" ht="11.85" customHeight="1" x14ac:dyDescent="0.3">
      <c r="A206" s="28" t="str">
        <f t="shared" si="7"/>
        <v/>
      </c>
      <c r="B206" s="42">
        <f t="shared" si="6"/>
        <v>8.9500000000000011</v>
      </c>
      <c r="C206" s="48">
        <f>IF($C$14,[1]!obget([1]!obcall("",$B$14,"getInitialMargin",[1]!obMake("","double",$B206))),"")</f>
        <v>0</v>
      </c>
      <c r="D206" s="45">
        <f>IF($C$13,[1]!obget([1]!obcall("",$B$13,"getInitialMargin",[1]!obMake("","double",$B206))),"")</f>
        <v>0</v>
      </c>
      <c r="E206" s="42">
        <f t="shared" si="8"/>
        <v>179</v>
      </c>
      <c r="F206" s="42">
        <f>IF($D$22,[1]!obget([1]!obcall("",$B$22,"get",[1]!obMake("","int",E206))),"")</f>
        <v>5.6420086403075116</v>
      </c>
      <c r="G206" s="42">
        <f>IF($D$22,[1]!obget([1]!obcall("",$B$23,"get",[1]!obMake("","int",E206)))^2,"")</f>
        <v>0.40683785157970154</v>
      </c>
      <c r="H206" s="42">
        <f>IF($D$22,[1]!obget([1]!obcall("",$B$24,"get",[1]!obMake("","int",E206))),"")</f>
        <v>0.25542952644646844</v>
      </c>
      <c r="AH206" s="24"/>
      <c r="IW206" s="28"/>
    </row>
    <row r="207" spans="1:257" ht="11.85" customHeight="1" x14ac:dyDescent="0.3">
      <c r="A207" s="28">
        <f t="shared" si="7"/>
        <v>9</v>
      </c>
      <c r="B207" s="42">
        <f t="shared" si="6"/>
        <v>9</v>
      </c>
      <c r="C207" s="48">
        <f>IF($C$14,[1]!obget([1]!obcall("",$B$14,"getInitialMargin",[1]!obMake("","double",$B207))),"")</f>
        <v>0</v>
      </c>
      <c r="D207" s="45">
        <f>IF($C$13,[1]!obget([1]!obcall("",$B$13,"getInitialMargin",[1]!obMake("","double",$B207))),"")</f>
        <v>0</v>
      </c>
      <c r="E207" s="42">
        <f t="shared" si="8"/>
        <v>180</v>
      </c>
      <c r="F207" s="42">
        <f>IF($D$22,[1]!obget([1]!obcall("",$B$22,"get",[1]!obMake("","int",E207))),"")</f>
        <v>2.7279137667301185</v>
      </c>
      <c r="G207" s="42">
        <f>IF($D$22,[1]!obget([1]!obcall("",$B$23,"get",[1]!obMake("","int",E207)))^2,"")</f>
        <v>0.16972921988095829</v>
      </c>
      <c r="H207" s="42">
        <f>IF($D$22,[1]!obget([1]!obcall("",$B$24,"get",[1]!obMake("","int",E207))),"")</f>
        <v>0.5846618467153798</v>
      </c>
      <c r="AH207" s="24"/>
      <c r="IW207" s="28"/>
    </row>
    <row r="208" spans="1:257" ht="11.85" customHeight="1" x14ac:dyDescent="0.3">
      <c r="A208" s="28" t="str">
        <f t="shared" si="7"/>
        <v/>
      </c>
      <c r="B208" s="42">
        <f t="shared" si="6"/>
        <v>9.0500000000000007</v>
      </c>
      <c r="C208" s="48">
        <f>IF($C$14,[1]!obget([1]!obcall("",$B$14,"getInitialMargin",[1]!obMake("","double",$B208))),"")</f>
        <v>0</v>
      </c>
      <c r="D208" s="45">
        <f>IF($C$13,[1]!obget([1]!obcall("",$B$13,"getInitialMargin",[1]!obMake("","double",$B208))),"")</f>
        <v>0</v>
      </c>
      <c r="E208" s="42">
        <f t="shared" si="8"/>
        <v>181</v>
      </c>
      <c r="F208" s="42">
        <f>IF($D$22,[1]!obget([1]!obcall("",$B$22,"get",[1]!obMake("","int",E208))),"")</f>
        <v>3.739863716539042</v>
      </c>
      <c r="G208" s="42">
        <f>IF($D$22,[1]!obget([1]!obcall("",$B$23,"get",[1]!obMake("","int",E208)))^2,"")</f>
        <v>4.9708061284861937E-2</v>
      </c>
      <c r="H208" s="42">
        <f>IF($D$22,[1]!obget([1]!obcall("",$B$24,"get",[1]!obMake("","int",E208))),"")</f>
        <v>0.42691603822109825</v>
      </c>
      <c r="AH208" s="24"/>
      <c r="IW208" s="28"/>
    </row>
    <row r="209" spans="1:257" ht="11.85" customHeight="1" x14ac:dyDescent="0.3">
      <c r="A209" s="28" t="str">
        <f t="shared" si="7"/>
        <v/>
      </c>
      <c r="B209" s="42">
        <f t="shared" si="6"/>
        <v>9.1</v>
      </c>
      <c r="C209" s="48">
        <f>IF($C$14,[1]!obget([1]!obcall("",$B$14,"getInitialMargin",[1]!obMake("","double",$B209))),"")</f>
        <v>0</v>
      </c>
      <c r="D209" s="45">
        <f>IF($C$13,[1]!obget([1]!obcall("",$B$13,"getInitialMargin",[1]!obMake("","double",$B209))),"")</f>
        <v>0</v>
      </c>
      <c r="E209" s="42">
        <f t="shared" si="8"/>
        <v>182</v>
      </c>
      <c r="F209" s="42">
        <f>IF($D$22,[1]!obget([1]!obcall("",$B$22,"get",[1]!obMake("","int",E209))),"")</f>
        <v>12.204835471704499</v>
      </c>
      <c r="G209" s="42">
        <f>IF($D$22,[1]!obget([1]!obcall("",$B$23,"get",[1]!obMake("","int",E209)))^2,"")</f>
        <v>1.5579684719197033</v>
      </c>
      <c r="H209" s="42">
        <f>IF($D$22,[1]!obget([1]!obcall("",$B$24,"get",[1]!obMake("","int",E209))),"")</f>
        <v>0.91681148297002446</v>
      </c>
      <c r="AH209" s="24"/>
      <c r="IW209" s="28"/>
    </row>
    <row r="210" spans="1:257" ht="11.85" customHeight="1" x14ac:dyDescent="0.3">
      <c r="A210" s="28" t="str">
        <f t="shared" si="7"/>
        <v/>
      </c>
      <c r="B210" s="42">
        <f t="shared" si="6"/>
        <v>9.15</v>
      </c>
      <c r="C210" s="48">
        <f>IF($C$14,[1]!obget([1]!obcall("",$B$14,"getInitialMargin",[1]!obMake("","double",$B210))),"")</f>
        <v>0</v>
      </c>
      <c r="D210" s="45">
        <f>IF($C$13,[1]!obget([1]!obcall("",$B$13,"getInitialMargin",[1]!obMake("","double",$B210))),"")</f>
        <v>0</v>
      </c>
      <c r="E210" s="42">
        <f t="shared" si="8"/>
        <v>183</v>
      </c>
      <c r="F210" s="42">
        <f>IF($D$22,[1]!obget([1]!obcall("",$B$22,"get",[1]!obMake("","int",E210))),"")</f>
        <v>9.0193218707567588</v>
      </c>
      <c r="G210" s="42">
        <f>IF($D$22,[1]!obget([1]!obcall("",$B$23,"get",[1]!obMake("","int",E210)))^2,"")</f>
        <v>0.3971155395401969</v>
      </c>
      <c r="H210" s="42">
        <f>IF($D$22,[1]!obget([1]!obcall("",$B$24,"get",[1]!obMake("","int",E210))),"")</f>
        <v>0.35312266726839958</v>
      </c>
      <c r="AH210" s="24"/>
      <c r="IW210" s="28"/>
    </row>
    <row r="211" spans="1:257" ht="11.85" customHeight="1" x14ac:dyDescent="0.3">
      <c r="A211" s="28" t="str">
        <f t="shared" si="7"/>
        <v/>
      </c>
      <c r="B211" s="42">
        <f t="shared" si="6"/>
        <v>9.2000000000000011</v>
      </c>
      <c r="C211" s="48">
        <f>IF($C$14,[1]!obget([1]!obcall("",$B$14,"getInitialMargin",[1]!obMake("","double",$B211))),"")</f>
        <v>0</v>
      </c>
      <c r="D211" s="45">
        <f>IF($C$13,[1]!obget([1]!obcall("",$B$13,"getInitialMargin",[1]!obMake("","double",$B211))),"")</f>
        <v>0</v>
      </c>
      <c r="E211" s="42">
        <f t="shared" si="8"/>
        <v>184</v>
      </c>
      <c r="F211" s="42">
        <f>IF($D$22,[1]!obget([1]!obcall("",$B$22,"get",[1]!obMake("","int",E211))),"")</f>
        <v>5.8684565969680209</v>
      </c>
      <c r="G211" s="42">
        <f>IF($D$22,[1]!obget([1]!obcall("",$B$23,"get",[1]!obMake("","int",E211)))^2,"")</f>
        <v>0.40130668768086775</v>
      </c>
      <c r="H211" s="42">
        <f>IF($D$22,[1]!obget([1]!obcall("",$B$24,"get",[1]!obMake("","int",E211))),"")</f>
        <v>0.24588635163980865</v>
      </c>
      <c r="AH211" s="24"/>
      <c r="IW211" s="28"/>
    </row>
    <row r="212" spans="1:257" ht="11.85" customHeight="1" x14ac:dyDescent="0.3">
      <c r="A212" s="28" t="str">
        <f t="shared" si="7"/>
        <v/>
      </c>
      <c r="B212" s="42">
        <f t="shared" si="6"/>
        <v>9.25</v>
      </c>
      <c r="C212" s="48">
        <f>IF($C$14,[1]!obget([1]!obcall("",$B$14,"getInitialMargin",[1]!obMake("","double",$B212))),"")</f>
        <v>0</v>
      </c>
      <c r="D212" s="45">
        <f>IF($C$13,[1]!obget([1]!obcall("",$B$13,"getInitialMargin",[1]!obMake("","double",$B212))),"")</f>
        <v>0</v>
      </c>
      <c r="E212" s="42">
        <f t="shared" si="8"/>
        <v>185</v>
      </c>
      <c r="F212" s="42">
        <f>IF($D$22,[1]!obget([1]!obcall("",$B$22,"get",[1]!obMake("","int",E212))),"")</f>
        <v>6.0978840720655025</v>
      </c>
      <c r="G212" s="42">
        <f>IF($D$22,[1]!obget([1]!obcall("",$B$23,"get",[1]!obMake("","int",E212)))^2,"")</f>
        <v>1.6052453084802992E-2</v>
      </c>
      <c r="H212" s="42">
        <f>IF($D$22,[1]!obget([1]!obcall("",$B$24,"get",[1]!obMake("","int",E212))),"")</f>
        <v>0.23857669402464987</v>
      </c>
      <c r="AH212" s="24"/>
      <c r="IW212" s="28"/>
    </row>
    <row r="213" spans="1:257" ht="11.85" customHeight="1" x14ac:dyDescent="0.3">
      <c r="A213" s="28" t="str">
        <f t="shared" si="7"/>
        <v/>
      </c>
      <c r="B213" s="42">
        <f t="shared" si="6"/>
        <v>9.3000000000000007</v>
      </c>
      <c r="C213" s="48">
        <f>IF($C$14,[1]!obget([1]!obcall("",$B$14,"getInitialMargin",[1]!obMake("","double",$B213))),"")</f>
        <v>0</v>
      </c>
      <c r="D213" s="45">
        <f>IF($C$13,[1]!obget([1]!obcall("",$B$13,"getInitialMargin",[1]!obMake("","double",$B213))),"")</f>
        <v>0</v>
      </c>
      <c r="E213" s="42">
        <f t="shared" si="8"/>
        <v>186</v>
      </c>
      <c r="F213" s="42">
        <f>IF($D$22,[1]!obget([1]!obcall("",$B$22,"get",[1]!obMake("","int",E213))),"")</f>
        <v>21.21340888941489</v>
      </c>
      <c r="G213" s="42">
        <f>IF($D$22,[1]!obget([1]!obcall("",$B$23,"get",[1]!obMake("","int",E213)))^2,"")</f>
        <v>10.303022925516036</v>
      </c>
      <c r="H213" s="42">
        <f>IF($D$22,[1]!obget([1]!obcall("",$B$24,"get",[1]!obMake("","int",E213))),"")</f>
        <v>4.9886595251827899</v>
      </c>
      <c r="AH213" s="24"/>
      <c r="IW213" s="28"/>
    </row>
    <row r="214" spans="1:257" ht="11.85" customHeight="1" x14ac:dyDescent="0.3">
      <c r="A214" s="28" t="str">
        <f t="shared" si="7"/>
        <v/>
      </c>
      <c r="B214" s="42">
        <f t="shared" si="6"/>
        <v>9.35</v>
      </c>
      <c r="C214" s="48">
        <f>IF($C$14,[1]!obget([1]!obcall("",$B$14,"getInitialMargin",[1]!obMake("","double",$B214))),"")</f>
        <v>0</v>
      </c>
      <c r="D214" s="45">
        <f>IF($C$13,[1]!obget([1]!obcall("",$B$13,"getInitialMargin",[1]!obMake("","double",$B214))),"")</f>
        <v>0</v>
      </c>
      <c r="E214" s="42">
        <f t="shared" si="8"/>
        <v>187</v>
      </c>
      <c r="F214" s="42">
        <f>IF($D$22,[1]!obget([1]!obcall("",$B$22,"get",[1]!obMake("","int",E214))),"")</f>
        <v>5.1275059059424262</v>
      </c>
      <c r="G214" s="42">
        <f>IF($D$22,[1]!obget([1]!obcall("",$B$23,"get",[1]!obMake("","int",E214)))^2,"")</f>
        <v>1.0031698014379351</v>
      </c>
      <c r="H214" s="42">
        <f>IF($D$22,[1]!obget([1]!obcall("",$B$24,"get",[1]!obMake("","int",E214))),"")</f>
        <v>0.28571078254251436</v>
      </c>
      <c r="AH214" s="24"/>
      <c r="IW214" s="28"/>
    </row>
    <row r="215" spans="1:257" ht="11.85" customHeight="1" x14ac:dyDescent="0.3">
      <c r="A215" s="28" t="str">
        <f t="shared" si="7"/>
        <v/>
      </c>
      <c r="B215" s="42">
        <f t="shared" si="6"/>
        <v>9.4</v>
      </c>
      <c r="C215" s="48">
        <f>IF($C$14,[1]!obget([1]!obcall("",$B$14,"getInitialMargin",[1]!obMake("","double",$B215))),"")</f>
        <v>0</v>
      </c>
      <c r="D215" s="45">
        <f>IF($C$13,[1]!obget([1]!obcall("",$B$13,"getInitialMargin",[1]!obMake("","double",$B215))),"")</f>
        <v>0</v>
      </c>
      <c r="E215" s="42">
        <f t="shared" si="8"/>
        <v>188</v>
      </c>
      <c r="F215" s="42">
        <f>IF($D$22,[1]!obget([1]!obcall("",$B$22,"get",[1]!obMake("","int",E215))),"")</f>
        <v>2.9789421356319572</v>
      </c>
      <c r="G215" s="42">
        <f>IF($D$22,[1]!obget([1]!obcall("",$B$23,"get",[1]!obMake("","int",E215)))^2,"")</f>
        <v>2.530246578055036E-3</v>
      </c>
      <c r="H215" s="42">
        <f>IF($D$22,[1]!obget([1]!obcall("",$B$24,"get",[1]!obMake("","int",E215))),"")</f>
        <v>0.54122240524623577</v>
      </c>
      <c r="AH215" s="24"/>
      <c r="IW215" s="28"/>
    </row>
    <row r="216" spans="1:257" ht="11.85" customHeight="1" x14ac:dyDescent="0.3">
      <c r="A216" s="28" t="str">
        <f t="shared" si="7"/>
        <v/>
      </c>
      <c r="B216" s="42">
        <f t="shared" si="6"/>
        <v>9.4500000000000011</v>
      </c>
      <c r="C216" s="48">
        <f>IF($C$14,[1]!obget([1]!obcall("",$B$14,"getInitialMargin",[1]!obMake("","double",$B216))),"")</f>
        <v>0</v>
      </c>
      <c r="D216" s="45">
        <f>IF($C$13,[1]!obget([1]!obcall("",$B$13,"getInitialMargin",[1]!obMake("","double",$B216))),"")</f>
        <v>0</v>
      </c>
      <c r="E216" s="42">
        <f t="shared" si="8"/>
        <v>189</v>
      </c>
      <c r="F216" s="42">
        <f>IF($D$22,[1]!obget([1]!obcall("",$B$22,"get",[1]!obMake("","int",E216))),"")</f>
        <v>11.049356447342641</v>
      </c>
      <c r="G216" s="42">
        <f>IF($D$22,[1]!obget([1]!obcall("",$B$23,"get",[1]!obMake("","int",E216)))^2,"")</f>
        <v>1.1091139549127715</v>
      </c>
      <c r="H216" s="42">
        <f>IF($D$22,[1]!obget([1]!obcall("",$B$24,"get",[1]!obMake("","int",E216))),"")</f>
        <v>0.65943757165240413</v>
      </c>
      <c r="AH216" s="24"/>
      <c r="IW216" s="28"/>
    </row>
    <row r="217" spans="1:257" ht="11.85" customHeight="1" x14ac:dyDescent="0.3">
      <c r="A217" s="28">
        <f t="shared" si="7"/>
        <v>9.5</v>
      </c>
      <c r="B217" s="42">
        <f t="shared" si="6"/>
        <v>9.5</v>
      </c>
      <c r="C217" s="48">
        <f>IF($C$14,[1]!obget([1]!obcall("",$B$14,"getInitialMargin",[1]!obMake("","double",$B217))),"")</f>
        <v>0</v>
      </c>
      <c r="D217" s="45">
        <f>IF($C$13,[1]!obget([1]!obcall("",$B$13,"getInitialMargin",[1]!obMake("","double",$B217))),"")</f>
        <v>0</v>
      </c>
      <c r="E217" s="42">
        <f t="shared" si="8"/>
        <v>190</v>
      </c>
      <c r="F217" s="42">
        <f>IF($D$22,[1]!obget([1]!obcall("",$B$22,"get",[1]!obMake("","int",E217))),"")</f>
        <v>8.1744970230933625</v>
      </c>
      <c r="G217" s="42">
        <f>IF($D$22,[1]!obget([1]!obcall("",$B$23,"get",[1]!obMake("","int",E217)))^2,"")</f>
        <v>4.0999181471922577E-3</v>
      </c>
      <c r="H217" s="42">
        <f>IF($D$22,[1]!obget([1]!obcall("",$B$24,"get",[1]!obMake("","int",E217))),"")</f>
        <v>0.28042742079930871</v>
      </c>
      <c r="AH217" s="24"/>
      <c r="IW217" s="28"/>
    </row>
    <row r="218" spans="1:257" ht="11.85" customHeight="1" x14ac:dyDescent="0.3">
      <c r="A218" s="28" t="str">
        <f t="shared" si="7"/>
        <v/>
      </c>
      <c r="B218" s="42">
        <f t="shared" si="6"/>
        <v>9.5500000000000007</v>
      </c>
      <c r="C218" s="48">
        <f>IF($C$14,[1]!obget([1]!obcall("",$B$14,"getInitialMargin",[1]!obMake("","double",$B218))),"")</f>
        <v>0</v>
      </c>
      <c r="D218" s="45">
        <f>IF($C$13,[1]!obget([1]!obcall("",$B$13,"getInitialMargin",[1]!obMake("","double",$B218))),"")</f>
        <v>0</v>
      </c>
      <c r="E218" s="42">
        <f t="shared" si="8"/>
        <v>191</v>
      </c>
      <c r="F218" s="42">
        <f>IF($D$22,[1]!obget([1]!obcall("",$B$22,"get",[1]!obMake("","int",E218))),"")</f>
        <v>7.6928621387974188</v>
      </c>
      <c r="G218" s="42">
        <f>IF($D$22,[1]!obget([1]!obcall("",$B$23,"get",[1]!obMake("","int",E218)))^2,"")</f>
        <v>1.151085054970412E-2</v>
      </c>
      <c r="H218" s="42">
        <f>IF($D$22,[1]!obget([1]!obcall("",$B$24,"get",[1]!obMake("","int",E218))),"")</f>
        <v>0.25339382655241871</v>
      </c>
      <c r="AH218" s="24"/>
      <c r="IW218" s="28"/>
    </row>
    <row r="219" spans="1:257" ht="11.85" customHeight="1" x14ac:dyDescent="0.3">
      <c r="A219" s="28" t="str">
        <f t="shared" si="7"/>
        <v/>
      </c>
      <c r="B219" s="42">
        <f t="shared" ref="B219:B282" si="9">IF($D$22,(ROW(A219)-ROW($A$27))*$C$17,"")</f>
        <v>9.6000000000000014</v>
      </c>
      <c r="C219" s="48">
        <f>IF($C$14,[1]!obget([1]!obcall("",$B$14,"getInitialMargin",[1]!obMake("","double",$B219))),"")</f>
        <v>0</v>
      </c>
      <c r="D219" s="45">
        <f>IF($C$13,[1]!obget([1]!obcall("",$B$13,"getInitialMargin",[1]!obMake("","double",$B219))),"")</f>
        <v>0</v>
      </c>
      <c r="E219" s="42">
        <f t="shared" si="8"/>
        <v>192</v>
      </c>
      <c r="F219" s="42">
        <f>IF($D$22,[1]!obget([1]!obcall("",$B$22,"get",[1]!obMake("","int",E219))),"")</f>
        <v>3.8094761420351713</v>
      </c>
      <c r="G219" s="42">
        <f>IF($D$22,[1]!obget([1]!obcall("",$B$23,"get",[1]!obMake("","int",E219)))^2,"")</f>
        <v>2.4252976294751503E-2</v>
      </c>
      <c r="H219" s="42">
        <f>IF($D$22,[1]!obget([1]!obcall("",$B$24,"get",[1]!obMake("","int",E219))),"")</f>
        <v>0.41776284765911281</v>
      </c>
      <c r="AH219" s="24"/>
      <c r="IW219" s="28"/>
    </row>
    <row r="220" spans="1:257" ht="11.85" customHeight="1" x14ac:dyDescent="0.3">
      <c r="A220" s="28" t="str">
        <f t="shared" ref="A220:A283" si="10">IF($D$22,IF(MOD((ROW(A220)-ROW($A$27))*$C$17,$C$18/10)&lt;0.0001,(ROW(A220)-ROW($A$27))*$C$17,""),"")</f>
        <v/>
      </c>
      <c r="B220" s="42">
        <f t="shared" si="9"/>
        <v>9.65</v>
      </c>
      <c r="C220" s="48">
        <f>IF($C$14,[1]!obget([1]!obcall("",$B$14,"getInitialMargin",[1]!obMake("","double",$B220))),"")</f>
        <v>0</v>
      </c>
      <c r="D220" s="45">
        <f>IF($C$13,[1]!obget([1]!obcall("",$B$13,"getInitialMargin",[1]!obMake("","double",$B220))),"")</f>
        <v>0</v>
      </c>
      <c r="E220" s="42">
        <f t="shared" ref="E220:E283" si="11">IF($D$22,E219+1,"")</f>
        <v>193</v>
      </c>
      <c r="F220" s="42">
        <f>IF($D$22,[1]!obget([1]!obcall("",$B$22,"get",[1]!obMake("","int",E220))),"")</f>
        <v>1.6375685588300612</v>
      </c>
      <c r="G220" s="42">
        <f>IF($D$22,[1]!obget([1]!obcall("",$B$23,"get",[1]!obMake("","int",E220)))^2,"")</f>
        <v>1.8686860867658691E-2</v>
      </c>
      <c r="H220" s="42">
        <f>IF($D$22,[1]!obget([1]!obcall("",$B$24,"get",[1]!obMake("","int",E220))),"")</f>
        <v>0.80633037392826745</v>
      </c>
      <c r="AH220" s="24"/>
      <c r="IW220" s="28"/>
    </row>
    <row r="221" spans="1:257" ht="11.85" customHeight="1" x14ac:dyDescent="0.3">
      <c r="A221" s="28" t="str">
        <f t="shared" si="10"/>
        <v/>
      </c>
      <c r="B221" s="42">
        <f t="shared" si="9"/>
        <v>9.7000000000000011</v>
      </c>
      <c r="C221" s="48">
        <f>IF($C$14,[1]!obget([1]!obcall("",$B$14,"getInitialMargin",[1]!obMake("","double",$B221))),"")</f>
        <v>0</v>
      </c>
      <c r="D221" s="45">
        <f>IF($C$13,[1]!obget([1]!obcall("",$B$13,"getInitialMargin",[1]!obMake("","double",$B221))),"")</f>
        <v>0</v>
      </c>
      <c r="E221" s="42">
        <f t="shared" si="11"/>
        <v>194</v>
      </c>
      <c r="F221" s="42">
        <f>IF($D$22,[1]!obget([1]!obcall("",$B$22,"get",[1]!obMake("","int",E221))),"")</f>
        <v>17.891483931804014</v>
      </c>
      <c r="G221" s="42">
        <f>IF($D$22,[1]!obget([1]!obcall("",$B$23,"get",[1]!obMake("","int",E221)))^2,"")</f>
        <v>0.41015500823612072</v>
      </c>
      <c r="H221" s="42">
        <f>IF($D$22,[1]!obget([1]!obcall("",$B$24,"get",[1]!obMake("","int",E221))),"")</f>
        <v>3.0610729655426967</v>
      </c>
      <c r="AH221" s="24"/>
      <c r="IW221" s="28"/>
    </row>
    <row r="222" spans="1:257" ht="11.85" customHeight="1" x14ac:dyDescent="0.3">
      <c r="A222" s="28" t="str">
        <f t="shared" si="10"/>
        <v/>
      </c>
      <c r="B222" s="42">
        <f t="shared" si="9"/>
        <v>9.75</v>
      </c>
      <c r="C222" s="48">
        <f>IF($C$14,[1]!obget([1]!obcall("",$B$14,"getInitialMargin",[1]!obMake("","double",$B222))),"")</f>
        <v>0</v>
      </c>
      <c r="D222" s="45">
        <f>IF($C$13,[1]!obget([1]!obcall("",$B$13,"getInitialMargin",[1]!obMake("","double",$B222))),"")</f>
        <v>0</v>
      </c>
      <c r="E222" s="42">
        <f t="shared" si="11"/>
        <v>195</v>
      </c>
      <c r="F222" s="42">
        <f>IF($D$22,[1]!obget([1]!obcall("",$B$22,"get",[1]!obMake("","int",E222))),"")</f>
        <v>5.0092637096194013</v>
      </c>
      <c r="G222" s="42">
        <f>IF($D$22,[1]!obget([1]!obcall("",$B$23,"get",[1]!obMake("","int",E222)))^2,"")</f>
        <v>0.45406027743192851</v>
      </c>
      <c r="H222" s="42">
        <f>IF($D$22,[1]!obget([1]!obcall("",$B$24,"get",[1]!obMake("","int",E222))),"")</f>
        <v>0.29435750718595932</v>
      </c>
      <c r="AH222" s="24"/>
      <c r="IW222" s="28"/>
    </row>
    <row r="223" spans="1:257" ht="11.85" customHeight="1" x14ac:dyDescent="0.3">
      <c r="A223" s="28" t="str">
        <f t="shared" si="10"/>
        <v/>
      </c>
      <c r="B223" s="42">
        <f t="shared" si="9"/>
        <v>9.8000000000000007</v>
      </c>
      <c r="C223" s="48">
        <f>IF($C$14,[1]!obget([1]!obcall("",$B$14,"getInitialMargin",[1]!obMake("","double",$B223))),"")</f>
        <v>0</v>
      </c>
      <c r="D223" s="45">
        <f>IF($C$13,[1]!obget([1]!obcall("",$B$13,"getInitialMargin",[1]!obMake("","double",$B223))),"")</f>
        <v>0</v>
      </c>
      <c r="E223" s="42">
        <f t="shared" si="11"/>
        <v>196</v>
      </c>
      <c r="F223" s="42">
        <f>IF($D$22,[1]!obget([1]!obcall("",$B$22,"get",[1]!obMake("","int",E223))),"")</f>
        <v>3.853730266553467</v>
      </c>
      <c r="G223" s="42">
        <f>IF($D$22,[1]!obget([1]!obcall("",$B$23,"get",[1]!obMake("","int",E223)))^2,"")</f>
        <v>0.40228421198019698</v>
      </c>
      <c r="H223" s="42">
        <f>IF($D$22,[1]!obget([1]!obcall("",$B$24,"get",[1]!obMake("","int",E223))),"")</f>
        <v>0.41205762483111369</v>
      </c>
      <c r="AH223" s="24"/>
      <c r="IW223" s="28"/>
    </row>
    <row r="224" spans="1:257" ht="11.85" customHeight="1" x14ac:dyDescent="0.3">
      <c r="A224" s="28" t="str">
        <f t="shared" si="10"/>
        <v/>
      </c>
      <c r="B224" s="42">
        <f t="shared" si="9"/>
        <v>9.8500000000000014</v>
      </c>
      <c r="C224" s="48">
        <f>IF($C$14,[1]!obget([1]!obcall("",$B$14,"getInitialMargin",[1]!obMake("","double",$B224))),"")</f>
        <v>0</v>
      </c>
      <c r="D224" s="45">
        <f>IF($C$13,[1]!obget([1]!obcall("",$B$13,"getInitialMargin",[1]!obMake("","double",$B224))),"")</f>
        <v>0</v>
      </c>
      <c r="E224" s="42">
        <f t="shared" si="11"/>
        <v>197</v>
      </c>
      <c r="F224" s="42">
        <f>IF($D$22,[1]!obget([1]!obcall("",$B$22,"get",[1]!obMake("","int",E224))),"")</f>
        <v>7.3835085473909734</v>
      </c>
      <c r="G224" s="42">
        <f>IF($D$22,[1]!obget([1]!obcall("",$B$23,"get",[1]!obMake("","int",E224)))^2,"")</f>
        <v>2.7003717911981578E-3</v>
      </c>
      <c r="H224" s="42">
        <f>IF($D$22,[1]!obget([1]!obcall("",$B$24,"get",[1]!obMake("","int",E224))),"")</f>
        <v>0.24154938625834887</v>
      </c>
      <c r="AH224" s="24"/>
      <c r="IW224" s="28"/>
    </row>
    <row r="225" spans="1:257" ht="11.85" customHeight="1" x14ac:dyDescent="0.3">
      <c r="A225" s="28" t="str">
        <f t="shared" si="10"/>
        <v/>
      </c>
      <c r="B225" s="42">
        <f t="shared" si="9"/>
        <v>9.9</v>
      </c>
      <c r="C225" s="48">
        <f>IF($C$14,[1]!obget([1]!obcall("",$B$14,"getInitialMargin",[1]!obMake("","double",$B225))),"")</f>
        <v>0</v>
      </c>
      <c r="D225" s="45">
        <f>IF($C$13,[1]!obget([1]!obcall("",$B$13,"getInitialMargin",[1]!obMake("","double",$B225))),"")</f>
        <v>0</v>
      </c>
      <c r="E225" s="42">
        <f t="shared" si="11"/>
        <v>198</v>
      </c>
      <c r="F225" s="42">
        <f>IF($D$22,[1]!obget([1]!obcall("",$B$22,"get",[1]!obMake("","int",E225))),"")</f>
        <v>1.8197610926852519</v>
      </c>
      <c r="G225" s="42">
        <f>IF($D$22,[1]!obget([1]!obcall("",$B$23,"get",[1]!obMake("","int",E225)))^2,"")</f>
        <v>9.2085228238531492E-5</v>
      </c>
      <c r="H225" s="42">
        <f>IF($D$22,[1]!obget([1]!obcall("",$B$24,"get",[1]!obMake("","int",E225))),"")</f>
        <v>0.76555841222760912</v>
      </c>
      <c r="AH225" s="24"/>
      <c r="IW225" s="28"/>
    </row>
    <row r="226" spans="1:257" ht="11.85" customHeight="1" x14ac:dyDescent="0.3">
      <c r="A226" s="28" t="str">
        <f t="shared" si="10"/>
        <v/>
      </c>
      <c r="B226" s="42">
        <f t="shared" si="9"/>
        <v>9.9500000000000011</v>
      </c>
      <c r="C226" s="48">
        <f>IF($C$14,[1]!obget([1]!obcall("",$B$14,"getInitialMargin",[1]!obMake("","double",$B226))),"")</f>
        <v>0</v>
      </c>
      <c r="D226" s="45">
        <f>IF($C$13,[1]!obget([1]!obcall("",$B$13,"getInitialMargin",[1]!obMake("","double",$B226))),"")</f>
        <v>0</v>
      </c>
      <c r="E226" s="42">
        <f t="shared" si="11"/>
        <v>199</v>
      </c>
      <c r="F226" s="42">
        <f>IF($D$22,[1]!obget([1]!obcall("",$B$22,"get",[1]!obMake("","int",E226))),"")</f>
        <v>10.306738809771177</v>
      </c>
      <c r="G226" s="42">
        <f>IF($D$22,[1]!obget([1]!obcall("",$B$23,"get",[1]!obMake("","int",E226)))^2,"")</f>
        <v>1.8460913673554971</v>
      </c>
      <c r="H226" s="42">
        <f>IF($D$22,[1]!obget([1]!obcall("",$B$24,"get",[1]!obMake("","int",E226))),"")</f>
        <v>0.52581857000218379</v>
      </c>
      <c r="AH226" s="24"/>
      <c r="IW226" s="28"/>
    </row>
    <row r="227" spans="1:257" ht="11.85" customHeight="1" x14ac:dyDescent="0.3">
      <c r="A227" s="28">
        <f t="shared" si="10"/>
        <v>10</v>
      </c>
      <c r="B227" s="42">
        <f t="shared" si="9"/>
        <v>10</v>
      </c>
      <c r="C227" s="48">
        <f>IF($C$14,[1]!obget([1]!obcall("",$B$14,"getInitialMargin",[1]!obMake("","double",$B227))),"")</f>
        <v>0</v>
      </c>
      <c r="D227" s="45">
        <f>IF($C$13,[1]!obget([1]!obcall("",$B$13,"getInitialMargin",[1]!obMake("","double",$B227))),"")</f>
        <v>0</v>
      </c>
      <c r="E227" s="42">
        <f t="shared" si="11"/>
        <v>200</v>
      </c>
      <c r="F227" s="42">
        <f>IF($D$22,[1]!obget([1]!obcall("",$B$22,"get",[1]!obMake("","int",E227))),"")</f>
        <v>8.061363970350909</v>
      </c>
      <c r="G227" s="42">
        <f>IF($D$22,[1]!obget([1]!obcall("",$B$23,"get",[1]!obMake("","int",E227)))^2,"")</f>
        <v>6.1721770385794184E-2</v>
      </c>
      <c r="H227" s="42">
        <f>IF($D$22,[1]!obget([1]!obcall("",$B$24,"get",[1]!obMake("","int",E227))),"")</f>
        <v>0.27313706593735532</v>
      </c>
      <c r="AH227" s="24"/>
      <c r="IW227" s="28"/>
    </row>
    <row r="228" spans="1:257" ht="11.85" customHeight="1" x14ac:dyDescent="0.3">
      <c r="A228" s="28" t="str">
        <f t="shared" si="10"/>
        <v/>
      </c>
      <c r="B228" s="42">
        <f t="shared" si="9"/>
        <v>10.050000000000001</v>
      </c>
      <c r="C228" s="48">
        <f>IF($C$14,[1]!obget([1]!obcall("",$B$14,"getInitialMargin",[1]!obMake("","double",$B228))),"")</f>
        <v>0</v>
      </c>
      <c r="D228" s="45">
        <f>IF($C$13,[1]!obget([1]!obcall("",$B$13,"getInitialMargin",[1]!obMake("","double",$B228))),"")</f>
        <v>0</v>
      </c>
      <c r="E228" s="42">
        <f t="shared" si="11"/>
        <v>201</v>
      </c>
      <c r="F228" s="42">
        <f>IF($D$22,[1]!obget([1]!obcall("",$B$22,"get",[1]!obMake("","int",E228))),"")</f>
        <v>6.9118395123901939</v>
      </c>
      <c r="G228" s="42">
        <f>IF($D$22,[1]!obget([1]!obcall("",$B$23,"get",[1]!obMake("","int",E228)))^2,"")</f>
        <v>1.6991990027836773E-2</v>
      </c>
      <c r="H228" s="42">
        <f>IF($D$22,[1]!obget([1]!obcall("",$B$24,"get",[1]!obMake("","int",E228))),"")</f>
        <v>0.23179933190791502</v>
      </c>
      <c r="AH228" s="24"/>
      <c r="IW228" s="28"/>
    </row>
    <row r="229" spans="1:257" ht="11.85" customHeight="1" x14ac:dyDescent="0.3">
      <c r="A229" s="28" t="str">
        <f t="shared" si="10"/>
        <v/>
      </c>
      <c r="B229" s="42">
        <f t="shared" si="9"/>
        <v>10.100000000000001</v>
      </c>
      <c r="C229" s="48">
        <f>IF($C$14,[1]!obget([1]!obcall("",$B$14,"getInitialMargin",[1]!obMake("","double",$B229))),"")</f>
        <v>0</v>
      </c>
      <c r="D229" s="45">
        <f>IF($C$13,[1]!obget([1]!obcall("",$B$13,"getInitialMargin",[1]!obMake("","double",$B229))),"")</f>
        <v>0</v>
      </c>
      <c r="E229" s="42">
        <f t="shared" si="11"/>
        <v>202</v>
      </c>
      <c r="F229" s="42">
        <f>IF($D$22,[1]!obget([1]!obcall("",$B$22,"get",[1]!obMake("","int",E229))),"")</f>
        <v>12.8677129965901</v>
      </c>
      <c r="G229" s="42">
        <f>IF($D$22,[1]!obget([1]!obcall("",$B$23,"get",[1]!obMake("","int",E229)))^2,"")</f>
        <v>3.1476849810355292</v>
      </c>
      <c r="H229" s="42">
        <f>IF($D$22,[1]!obget([1]!obcall("",$B$24,"get",[1]!obMake("","int",E229))),"")</f>
        <v>1.0916494284665861</v>
      </c>
      <c r="AH229" s="24"/>
      <c r="IW229" s="28"/>
    </row>
    <row r="230" spans="1:257" ht="11.85" customHeight="1" x14ac:dyDescent="0.3">
      <c r="A230" s="28" t="str">
        <f t="shared" si="10"/>
        <v/>
      </c>
      <c r="B230" s="42">
        <f t="shared" si="9"/>
        <v>10.15</v>
      </c>
      <c r="C230" s="48">
        <f>IF($C$14,[1]!obget([1]!obcall("",$B$14,"getInitialMargin",[1]!obMake("","double",$B230))),"")</f>
        <v>0</v>
      </c>
      <c r="D230" s="45">
        <f>IF($C$13,[1]!obget([1]!obcall("",$B$13,"getInitialMargin",[1]!obMake("","double",$B230))),"")</f>
        <v>0</v>
      </c>
      <c r="E230" s="42">
        <f t="shared" si="11"/>
        <v>203</v>
      </c>
      <c r="F230" s="42">
        <f>IF($D$22,[1]!obget([1]!obcall("",$B$22,"get",[1]!obMake("","int",E230))),"")</f>
        <v>6.9404440982400208</v>
      </c>
      <c r="G230" s="42">
        <f>IF($D$22,[1]!obget([1]!obcall("",$B$23,"get",[1]!obMake("","int",E230)))^2,"")</f>
        <v>0.59372520041960219</v>
      </c>
      <c r="H230" s="42">
        <f>IF($D$22,[1]!obget([1]!obcall("",$B$24,"get",[1]!obMake("","int",E230))),"")</f>
        <v>0.23210476795604196</v>
      </c>
      <c r="AH230" s="24"/>
      <c r="IW230" s="28"/>
    </row>
    <row r="231" spans="1:257" ht="11.85" customHeight="1" x14ac:dyDescent="0.3">
      <c r="A231" s="28" t="str">
        <f t="shared" si="10"/>
        <v/>
      </c>
      <c r="B231" s="42">
        <f t="shared" si="9"/>
        <v>10.200000000000001</v>
      </c>
      <c r="C231" s="48">
        <f>IF($C$14,[1]!obget([1]!obcall("",$B$14,"getInitialMargin",[1]!obMake("","double",$B231))),"")</f>
        <v>0</v>
      </c>
      <c r="D231" s="45">
        <f>IF($C$13,[1]!obget([1]!obcall("",$B$13,"getInitialMargin",[1]!obMake("","double",$B231))),"")</f>
        <v>0</v>
      </c>
      <c r="E231" s="42">
        <f t="shared" si="11"/>
        <v>204</v>
      </c>
      <c r="F231" s="42">
        <f>IF($D$22,[1]!obget([1]!obcall("",$B$22,"get",[1]!obMake("","int",E231))),"")</f>
        <v>10.692339605958875</v>
      </c>
      <c r="G231" s="42">
        <f>IF($D$22,[1]!obget([1]!obcall("",$B$23,"get",[1]!obMake("","int",E231)))^2,"")</f>
        <v>7.4657104832792962E-2</v>
      </c>
      <c r="H231" s="42">
        <f>IF($D$22,[1]!obget([1]!obcall("",$B$24,"get",[1]!obMake("","int",E231))),"")</f>
        <v>0.59209450410093556</v>
      </c>
      <c r="AH231" s="24"/>
      <c r="IW231" s="28"/>
    </row>
    <row r="232" spans="1:257" ht="11.85" customHeight="1" x14ac:dyDescent="0.3">
      <c r="A232" s="28" t="str">
        <f t="shared" si="10"/>
        <v/>
      </c>
      <c r="B232" s="42">
        <f t="shared" si="9"/>
        <v>10.25</v>
      </c>
      <c r="C232" s="48">
        <f>IF($C$14,[1]!obget([1]!obcall("",$B$14,"getInitialMargin",[1]!obMake("","double",$B232))),"")</f>
        <v>0</v>
      </c>
      <c r="D232" s="45">
        <f>IF($C$13,[1]!obget([1]!obcall("",$B$13,"getInitialMargin",[1]!obMake("","double",$B232))),"")</f>
        <v>0</v>
      </c>
      <c r="E232" s="42">
        <f t="shared" si="11"/>
        <v>205</v>
      </c>
      <c r="F232" s="42">
        <f>IF($D$22,[1]!obget([1]!obcall("",$B$22,"get",[1]!obMake("","int",E232))),"")</f>
        <v>6.4432757414281276</v>
      </c>
      <c r="G232" s="42">
        <f>IF($D$22,[1]!obget([1]!obcall("",$B$23,"get",[1]!obMake("","int",E232)))^2,"")</f>
        <v>0.57002276265202667</v>
      </c>
      <c r="H232" s="42">
        <f>IF($D$22,[1]!obget([1]!obcall("",$B$24,"get",[1]!obMake("","int",E232))),"")</f>
        <v>0.23205047635719755</v>
      </c>
      <c r="AH232" s="24"/>
      <c r="IW232" s="28"/>
    </row>
    <row r="233" spans="1:257" ht="11.85" customHeight="1" x14ac:dyDescent="0.3">
      <c r="A233" s="28" t="str">
        <f t="shared" si="10"/>
        <v/>
      </c>
      <c r="B233" s="42">
        <f t="shared" si="9"/>
        <v>10.3</v>
      </c>
      <c r="C233" s="48">
        <f>IF($C$14,[1]!obget([1]!obcall("",$B$14,"getInitialMargin",[1]!obMake("","double",$B233))),"")</f>
        <v>0</v>
      </c>
      <c r="D233" s="45">
        <f>IF($C$13,[1]!obget([1]!obcall("",$B$13,"getInitialMargin",[1]!obMake("","double",$B233))),"")</f>
        <v>0</v>
      </c>
      <c r="E233" s="42">
        <f t="shared" si="11"/>
        <v>206</v>
      </c>
      <c r="F233" s="42">
        <f>IF($D$22,[1]!obget([1]!obcall("",$B$22,"get",[1]!obMake("","int",E233))),"")</f>
        <v>17.032066578241718</v>
      </c>
      <c r="G233" s="42">
        <f>IF($D$22,[1]!obget([1]!obcall("",$B$23,"get",[1]!obMake("","int",E233)))^2,"")</f>
        <v>1.7599774077426187</v>
      </c>
      <c r="H233" s="42">
        <f>IF($D$22,[1]!obget([1]!obcall("",$B$24,"get",[1]!obMake("","int",E233))),"")</f>
        <v>2.6434392316566067</v>
      </c>
      <c r="AH233" s="24"/>
      <c r="IW233" s="28"/>
    </row>
    <row r="234" spans="1:257" ht="11.85" customHeight="1" x14ac:dyDescent="0.3">
      <c r="A234" s="28" t="str">
        <f t="shared" si="10"/>
        <v/>
      </c>
      <c r="B234" s="42">
        <f t="shared" si="9"/>
        <v>10.350000000000001</v>
      </c>
      <c r="C234" s="48">
        <f>IF($C$14,[1]!obget([1]!obcall("",$B$14,"getInitialMargin",[1]!obMake("","double",$B234))),"")</f>
        <v>0</v>
      </c>
      <c r="D234" s="45">
        <f>IF($C$13,[1]!obget([1]!obcall("",$B$13,"getInitialMargin",[1]!obMake("","double",$B234))),"")</f>
        <v>0</v>
      </c>
      <c r="E234" s="42">
        <f t="shared" si="11"/>
        <v>207</v>
      </c>
      <c r="F234" s="42">
        <f>IF($D$22,[1]!obget([1]!obcall("",$B$22,"get",[1]!obMake("","int",E234))),"")</f>
        <v>3.392982603693707</v>
      </c>
      <c r="G234" s="42">
        <f>IF($D$22,[1]!obget([1]!obcall("",$B$23,"get",[1]!obMake("","int",E234)))^2,"")</f>
        <v>0.12593390535101276</v>
      </c>
      <c r="H234" s="42">
        <f>IF($D$22,[1]!obget([1]!obcall("",$B$24,"get",[1]!obMake("","int",E234))),"")</f>
        <v>0.47578537268025639</v>
      </c>
      <c r="AH234" s="24"/>
      <c r="IW234" s="28"/>
    </row>
    <row r="235" spans="1:257" ht="11.85" customHeight="1" x14ac:dyDescent="0.3">
      <c r="A235" s="28" t="str">
        <f t="shared" si="10"/>
        <v/>
      </c>
      <c r="B235" s="42">
        <f t="shared" si="9"/>
        <v>10.4</v>
      </c>
      <c r="C235" s="48">
        <f>IF($C$14,[1]!obget([1]!obcall("",$B$14,"getInitialMargin",[1]!obMake("","double",$B235))),"")</f>
        <v>0</v>
      </c>
      <c r="D235" s="45">
        <f>IF($C$13,[1]!obget([1]!obcall("",$B$13,"getInitialMargin",[1]!obMake("","double",$B235))),"")</f>
        <v>0</v>
      </c>
      <c r="E235" s="42">
        <f t="shared" si="11"/>
        <v>208</v>
      </c>
      <c r="F235" s="42">
        <f>IF($D$22,[1]!obget([1]!obcall("",$B$22,"get",[1]!obMake("","int",E235))),"")</f>
        <v>13.751319412911082</v>
      </c>
      <c r="G235" s="42">
        <f>IF($D$22,[1]!obget([1]!obcall("",$B$23,"get",[1]!obMake("","int",E235)))^2,"")</f>
        <v>2.5136801214394415</v>
      </c>
      <c r="H235" s="42">
        <f>IF($D$22,[1]!obget([1]!obcall("",$B$24,"get",[1]!obMake("","int",E235))),"")</f>
        <v>1.3555275971707523</v>
      </c>
      <c r="AH235" s="24"/>
      <c r="IW235" s="28"/>
    </row>
    <row r="236" spans="1:257" ht="11.85" customHeight="1" x14ac:dyDescent="0.3">
      <c r="A236" s="28" t="str">
        <f t="shared" si="10"/>
        <v/>
      </c>
      <c r="B236" s="42">
        <f t="shared" si="9"/>
        <v>10.450000000000001</v>
      </c>
      <c r="C236" s="48">
        <f>IF($C$14,[1]!obget([1]!obcall("",$B$14,"getInitialMargin",[1]!obMake("","double",$B236))),"")</f>
        <v>0</v>
      </c>
      <c r="D236" s="45">
        <f>IF($C$13,[1]!obget([1]!obcall("",$B$13,"getInitialMargin",[1]!obMake("","double",$B236))),"")</f>
        <v>0</v>
      </c>
      <c r="E236" s="42">
        <f t="shared" si="11"/>
        <v>209</v>
      </c>
      <c r="F236" s="42">
        <f>IF($D$22,[1]!obget([1]!obcall("",$B$22,"get",[1]!obMake("","int",E236))),"")</f>
        <v>14.328323462723013</v>
      </c>
      <c r="G236" s="42">
        <f>IF($D$22,[1]!obget([1]!obcall("",$B$23,"get",[1]!obMake("","int",E236)))^2,"")</f>
        <v>2.2278177209078409</v>
      </c>
      <c r="H236" s="42">
        <f>IF($D$22,[1]!obget([1]!obcall("",$B$24,"get",[1]!obMake("","int",E236))),"")</f>
        <v>1.5468519904094551</v>
      </c>
      <c r="AH236" s="24"/>
      <c r="IW236" s="28"/>
    </row>
    <row r="237" spans="1:257" ht="11.85" customHeight="1" x14ac:dyDescent="0.3">
      <c r="A237" s="28">
        <f t="shared" si="10"/>
        <v>10.5</v>
      </c>
      <c r="B237" s="42">
        <f t="shared" si="9"/>
        <v>10.5</v>
      </c>
      <c r="C237" s="48">
        <f>IF($C$14,[1]!obget([1]!obcall("",$B$14,"getInitialMargin",[1]!obMake("","double",$B237))),"")</f>
        <v>0</v>
      </c>
      <c r="D237" s="45">
        <f>IF($C$13,[1]!obget([1]!obcall("",$B$13,"getInitialMargin",[1]!obMake("","double",$B237))),"")</f>
        <v>0</v>
      </c>
      <c r="E237" s="42">
        <f t="shared" si="11"/>
        <v>210</v>
      </c>
      <c r="F237" s="42">
        <f>IF($D$22,[1]!obget([1]!obcall("",$B$22,"get",[1]!obMake("","int",E237))),"")</f>
        <v>4.3655511368322735</v>
      </c>
      <c r="G237" s="42">
        <f>IF($D$22,[1]!obget([1]!obcall("",$B$23,"get",[1]!obMake("","int",E237)))^2,"")</f>
        <v>0.13477535770663654</v>
      </c>
      <c r="H237" s="42">
        <f>IF($D$22,[1]!obget([1]!obcall("",$B$24,"get",[1]!obMake("","int",E237))),"")</f>
        <v>0.35249342225653851</v>
      </c>
      <c r="AH237" s="24"/>
      <c r="IW237" s="28"/>
    </row>
    <row r="238" spans="1:257" ht="11.85" customHeight="1" x14ac:dyDescent="0.3">
      <c r="A238" s="28" t="str">
        <f t="shared" si="10"/>
        <v/>
      </c>
      <c r="B238" s="42">
        <f t="shared" si="9"/>
        <v>10.55</v>
      </c>
      <c r="C238" s="48">
        <f>IF($C$14,[1]!obget([1]!obcall("",$B$14,"getInitialMargin",[1]!obMake("","double",$B238))),"")</f>
        <v>0</v>
      </c>
      <c r="D238" s="45">
        <f>IF($C$13,[1]!obget([1]!obcall("",$B$13,"getInitialMargin",[1]!obMake("","double",$B238))),"")</f>
        <v>0</v>
      </c>
      <c r="E238" s="42">
        <f t="shared" si="11"/>
        <v>211</v>
      </c>
      <c r="F238" s="42">
        <f>IF($D$22,[1]!obget([1]!obcall("",$B$22,"get",[1]!obMake("","int",E238))),"")</f>
        <v>12.352804092239072</v>
      </c>
      <c r="G238" s="42">
        <f>IF($D$22,[1]!obget([1]!obcall("",$B$23,"get",[1]!obMake("","int",E238)))^2,"")</f>
        <v>1.9097578246880189</v>
      </c>
      <c r="H238" s="42">
        <f>IF($D$22,[1]!obget([1]!obcall("",$B$24,"get",[1]!obMake("","int",E238))),"")</f>
        <v>0.95412059101979452</v>
      </c>
      <c r="AH238" s="24"/>
      <c r="IW238" s="28"/>
    </row>
    <row r="239" spans="1:257" ht="11.85" customHeight="1" x14ac:dyDescent="0.3">
      <c r="A239" s="28" t="str">
        <f t="shared" si="10"/>
        <v/>
      </c>
      <c r="B239" s="42">
        <f t="shared" si="9"/>
        <v>10.600000000000001</v>
      </c>
      <c r="C239" s="48">
        <f>IF($C$14,[1]!obget([1]!obcall("",$B$14,"getInitialMargin",[1]!obMake("","double",$B239))),"")</f>
        <v>0</v>
      </c>
      <c r="D239" s="45">
        <f>IF($C$13,[1]!obget([1]!obcall("",$B$13,"getInitialMargin",[1]!obMake("","double",$B239))),"")</f>
        <v>0</v>
      </c>
      <c r="E239" s="42">
        <f t="shared" si="11"/>
        <v>212</v>
      </c>
      <c r="F239" s="42">
        <f>IF($D$22,[1]!obget([1]!obcall("",$B$22,"get",[1]!obMake("","int",E239))),"")</f>
        <v>3.326434815580475</v>
      </c>
      <c r="G239" s="42">
        <f>IF($D$22,[1]!obget([1]!obcall("",$B$23,"get",[1]!obMake("","int",E239)))^2,"")</f>
        <v>0.66219929951415812</v>
      </c>
      <c r="H239" s="42">
        <f>IF($D$22,[1]!obget([1]!obcall("",$B$24,"get",[1]!obMake("","int",E239))),"")</f>
        <v>0.48578132703237165</v>
      </c>
      <c r="AH239" s="24"/>
      <c r="IW239" s="28"/>
    </row>
    <row r="240" spans="1:257" ht="11.85" customHeight="1" x14ac:dyDescent="0.3">
      <c r="A240" s="28" t="str">
        <f t="shared" si="10"/>
        <v/>
      </c>
      <c r="B240" s="42">
        <f t="shared" si="9"/>
        <v>10.65</v>
      </c>
      <c r="C240" s="48">
        <f>IF($C$14,[1]!obget([1]!obcall("",$B$14,"getInitialMargin",[1]!obMake("","double",$B240))),"")</f>
        <v>0</v>
      </c>
      <c r="D240" s="45">
        <f>IF($C$13,[1]!obget([1]!obcall("",$B$13,"getInitialMargin",[1]!obMake("","double",$B240))),"")</f>
        <v>0</v>
      </c>
      <c r="E240" s="42">
        <f t="shared" si="11"/>
        <v>213</v>
      </c>
      <c r="F240" s="42">
        <f>IF($D$22,[1]!obget([1]!obcall("",$B$22,"get",[1]!obMake("","int",E240))),"")</f>
        <v>4.7229462596194232</v>
      </c>
      <c r="G240" s="42">
        <f>IF($D$22,[1]!obget([1]!obcall("",$B$23,"get",[1]!obMake("","int",E240)))^2,"")</f>
        <v>1.8492545742031723E-2</v>
      </c>
      <c r="H240" s="42">
        <f>IF($D$22,[1]!obget([1]!obcall("",$B$24,"get",[1]!obMake("","int",E240))),"")</f>
        <v>0.31790776432392576</v>
      </c>
      <c r="AH240" s="24"/>
      <c r="IW240" s="28"/>
    </row>
    <row r="241" spans="1:257" ht="11.85" customHeight="1" x14ac:dyDescent="0.3">
      <c r="A241" s="28" t="str">
        <f t="shared" si="10"/>
        <v/>
      </c>
      <c r="B241" s="42">
        <f t="shared" si="9"/>
        <v>10.700000000000001</v>
      </c>
      <c r="C241" s="48">
        <f>IF($C$14,[1]!obget([1]!obcall("",$B$14,"getInitialMargin",[1]!obMake("","double",$B241))),"")</f>
        <v>0</v>
      </c>
      <c r="D241" s="45">
        <f>IF($C$13,[1]!obget([1]!obcall("",$B$13,"getInitialMargin",[1]!obMake("","double",$B241))),"")</f>
        <v>0</v>
      </c>
      <c r="E241" s="42">
        <f t="shared" si="11"/>
        <v>214</v>
      </c>
      <c r="F241" s="42">
        <f>IF($D$22,[1]!obget([1]!obcall("",$B$22,"get",[1]!obMake("","int",E241))),"")</f>
        <v>8.3734667242208634</v>
      </c>
      <c r="G241" s="42">
        <f>IF($D$22,[1]!obget([1]!obcall("",$B$23,"get",[1]!obMake("","int",E241)))^2,"")</f>
        <v>0.14713679524129855</v>
      </c>
      <c r="H241" s="42">
        <f>IF($D$22,[1]!obget([1]!obcall("",$B$24,"get",[1]!obMake("","int",E241))),"")</f>
        <v>0.2946498064383436</v>
      </c>
      <c r="AH241" s="24"/>
      <c r="IW241" s="28"/>
    </row>
    <row r="242" spans="1:257" ht="11.85" customHeight="1" x14ac:dyDescent="0.3">
      <c r="A242" s="28" t="str">
        <f t="shared" si="10"/>
        <v/>
      </c>
      <c r="B242" s="42">
        <f t="shared" si="9"/>
        <v>10.75</v>
      </c>
      <c r="C242" s="48">
        <f>IF($C$14,[1]!obget([1]!obcall("",$B$14,"getInitialMargin",[1]!obMake("","double",$B242))),"")</f>
        <v>0</v>
      </c>
      <c r="D242" s="45">
        <f>IF($C$13,[1]!obget([1]!obcall("",$B$13,"getInitialMargin",[1]!obMake("","double",$B242))),"")</f>
        <v>0</v>
      </c>
      <c r="E242" s="42">
        <f t="shared" si="11"/>
        <v>215</v>
      </c>
      <c r="F242" s="42">
        <f>IF($D$22,[1]!obget([1]!obcall("",$B$22,"get",[1]!obMake("","int",E242))),"")</f>
        <v>6.1936670909289617</v>
      </c>
      <c r="G242" s="42">
        <f>IF($D$22,[1]!obget([1]!obcall("",$B$23,"get",[1]!obMake("","int",E242)))^2,"")</f>
        <v>6.5960159648217234E-2</v>
      </c>
      <c r="H242" s="42">
        <f>IF($D$22,[1]!obget([1]!obcall("",$B$24,"get",[1]!obMake("","int",E242))),"")</f>
        <v>0.23622760034212598</v>
      </c>
      <c r="AH242" s="24"/>
      <c r="IW242" s="28"/>
    </row>
    <row r="243" spans="1:257" ht="11.85" customHeight="1" x14ac:dyDescent="0.3">
      <c r="A243" s="28" t="str">
        <f t="shared" si="10"/>
        <v/>
      </c>
      <c r="B243" s="42">
        <f t="shared" si="9"/>
        <v>10.8</v>
      </c>
      <c r="C243" s="48">
        <f>IF($C$14,[1]!obget([1]!obcall("",$B$14,"getInitialMargin",[1]!obMake("","double",$B243))),"")</f>
        <v>0</v>
      </c>
      <c r="D243" s="45">
        <f>IF($C$13,[1]!obget([1]!obcall("",$B$13,"getInitialMargin",[1]!obMake("","double",$B243))),"")</f>
        <v>0</v>
      </c>
      <c r="E243" s="42">
        <f t="shared" si="11"/>
        <v>216</v>
      </c>
      <c r="F243" s="42">
        <f>IF($D$22,[1]!obget([1]!obcall("",$B$22,"get",[1]!obMake("","int",E243))),"")</f>
        <v>14.269392760379683</v>
      </c>
      <c r="G243" s="42">
        <f>IF($D$22,[1]!obget([1]!obcall("",$B$23,"get",[1]!obMake("","int",E243)))^2,"")</f>
        <v>0.4017838588957362</v>
      </c>
      <c r="H243" s="42">
        <f>IF($D$22,[1]!obget([1]!obcall("",$B$24,"get",[1]!obMake("","int",E243))),"")</f>
        <v>1.5266229785137009</v>
      </c>
      <c r="AH243" s="24"/>
      <c r="IW243" s="28"/>
    </row>
    <row r="244" spans="1:257" ht="11.85" customHeight="1" x14ac:dyDescent="0.3">
      <c r="A244" s="28" t="str">
        <f t="shared" si="10"/>
        <v/>
      </c>
      <c r="B244" s="42">
        <f t="shared" si="9"/>
        <v>10.850000000000001</v>
      </c>
      <c r="C244" s="48">
        <f>IF($C$14,[1]!obget([1]!obcall("",$B$14,"getInitialMargin",[1]!obMake("","double",$B244))),"")</f>
        <v>0</v>
      </c>
      <c r="D244" s="45">
        <f>IF($C$13,[1]!obget([1]!obcall("",$B$13,"getInitialMargin",[1]!obMake("","double",$B244))),"")</f>
        <v>0</v>
      </c>
      <c r="E244" s="42">
        <f t="shared" si="11"/>
        <v>217</v>
      </c>
      <c r="F244" s="42">
        <f>IF($D$22,[1]!obget([1]!obcall("",$B$22,"get",[1]!obMake("","int",E244))),"")</f>
        <v>15.258026822355619</v>
      </c>
      <c r="G244" s="42">
        <f>IF($D$22,[1]!obget([1]!obcall("",$B$23,"get",[1]!obMake("","int",E244)))^2,"")</f>
        <v>8.9856078959704053</v>
      </c>
      <c r="H244" s="42">
        <f>IF($D$22,[1]!obget([1]!obcall("",$B$24,"get",[1]!obMake("","int",E244))),"")</f>
        <v>1.886720745558482</v>
      </c>
      <c r="AH244" s="24"/>
      <c r="IW244" s="28"/>
    </row>
    <row r="245" spans="1:257" ht="11.85" customHeight="1" x14ac:dyDescent="0.3">
      <c r="A245" s="28" t="str">
        <f t="shared" si="10"/>
        <v/>
      </c>
      <c r="B245" s="42">
        <f t="shared" si="9"/>
        <v>10.9</v>
      </c>
      <c r="C245" s="48">
        <f>IF($C$14,[1]!obget([1]!obcall("",$B$14,"getInitialMargin",[1]!obMake("","double",$B245))),"")</f>
        <v>0</v>
      </c>
      <c r="D245" s="45">
        <f>IF($C$13,[1]!obget([1]!obcall("",$B$13,"getInitialMargin",[1]!obMake("","double",$B245))),"")</f>
        <v>0</v>
      </c>
      <c r="E245" s="42">
        <f t="shared" si="11"/>
        <v>218</v>
      </c>
      <c r="F245" s="42">
        <f>IF($D$22,[1]!obget([1]!obcall("",$B$22,"get",[1]!obMake("","int",E245))),"")</f>
        <v>11.026018363313495</v>
      </c>
      <c r="G245" s="42">
        <f>IF($D$22,[1]!obget([1]!obcall("",$B$23,"get",[1]!obMake("","int",E245)))^2,"")</f>
        <v>0.7855131491843883</v>
      </c>
      <c r="H245" s="42">
        <f>IF($D$22,[1]!obget([1]!obcall("",$B$24,"get",[1]!obMake("","int",E245))),"")</f>
        <v>0.65485972663504155</v>
      </c>
      <c r="AH245" s="24"/>
      <c r="IW245" s="28"/>
    </row>
    <row r="246" spans="1:257" ht="11.85" customHeight="1" x14ac:dyDescent="0.3">
      <c r="A246" s="28" t="str">
        <f t="shared" si="10"/>
        <v/>
      </c>
      <c r="B246" s="42">
        <f t="shared" si="9"/>
        <v>10.950000000000001</v>
      </c>
      <c r="C246" s="48">
        <f>IF($C$14,[1]!obget([1]!obcall("",$B$14,"getInitialMargin",[1]!obMake("","double",$B246))),"")</f>
        <v>0</v>
      </c>
      <c r="D246" s="45">
        <f>IF($C$13,[1]!obget([1]!obcall("",$B$13,"getInitialMargin",[1]!obMake("","double",$B246))),"")</f>
        <v>0</v>
      </c>
      <c r="E246" s="42">
        <f t="shared" si="11"/>
        <v>219</v>
      </c>
      <c r="F246" s="42">
        <f>IF($D$22,[1]!obget([1]!obcall("",$B$22,"get",[1]!obMake("","int",E246))),"")</f>
        <v>6.8893127699982664</v>
      </c>
      <c r="G246" s="42">
        <f>IF($D$22,[1]!obget([1]!obcall("",$B$23,"get",[1]!obMake("","int",E246)))^2,"")</f>
        <v>0.36946582466953853</v>
      </c>
      <c r="H246" s="42">
        <f>IF($D$22,[1]!obget([1]!obcall("",$B$24,"get",[1]!obMake("","int",E246))),"")</f>
        <v>0.23158477415526812</v>
      </c>
      <c r="AH246" s="24"/>
      <c r="IW246" s="28"/>
    </row>
    <row r="247" spans="1:257" ht="11.85" customHeight="1" x14ac:dyDescent="0.3">
      <c r="A247" s="28">
        <f t="shared" si="10"/>
        <v>11</v>
      </c>
      <c r="B247" s="42">
        <f t="shared" si="9"/>
        <v>11</v>
      </c>
      <c r="C247" s="48">
        <f>IF($C$14,[1]!obget([1]!obcall("",$B$14,"getInitialMargin",[1]!obMake("","double",$B247))),"")</f>
        <v>0</v>
      </c>
      <c r="D247" s="45">
        <f>IF($C$13,[1]!obget([1]!obcall("",$B$13,"getInitialMargin",[1]!obMake("","double",$B247))),"")</f>
        <v>0</v>
      </c>
      <c r="E247" s="42">
        <f t="shared" si="11"/>
        <v>220</v>
      </c>
      <c r="F247" s="42">
        <f>IF($D$22,[1]!obget([1]!obcall("",$B$22,"get",[1]!obMake("","int",E247))),"")</f>
        <v>8.0030745498490994</v>
      </c>
      <c r="G247" s="42">
        <f>IF($D$22,[1]!obget([1]!obcall("",$B$23,"get",[1]!obMake("","int",E247)))^2,"")</f>
        <v>0.14599282494411123</v>
      </c>
      <c r="H247" s="42">
        <f>IF($D$22,[1]!obget([1]!obcall("",$B$24,"get",[1]!obMake("","int",E247))),"")</f>
        <v>0.26960624100201347</v>
      </c>
      <c r="AH247" s="24"/>
      <c r="IW247" s="28"/>
    </row>
    <row r="248" spans="1:257" ht="11.85" customHeight="1" x14ac:dyDescent="0.3">
      <c r="A248" s="28" t="str">
        <f t="shared" si="10"/>
        <v/>
      </c>
      <c r="B248" s="42">
        <f t="shared" si="9"/>
        <v>11.05</v>
      </c>
      <c r="C248" s="48">
        <f>IF($C$14,[1]!obget([1]!obcall("",$B$14,"getInitialMargin",[1]!obMake("","double",$B248))),"")</f>
        <v>0</v>
      </c>
      <c r="D248" s="45">
        <f>IF($C$13,[1]!obget([1]!obcall("",$B$13,"getInitialMargin",[1]!obMake("","double",$B248))),"")</f>
        <v>0</v>
      </c>
      <c r="E248" s="42">
        <f t="shared" si="11"/>
        <v>221</v>
      </c>
      <c r="F248" s="42">
        <f>IF($D$22,[1]!obget([1]!obcall("",$B$22,"get",[1]!obMake("","int",E248))),"")</f>
        <v>7.8313303722563257</v>
      </c>
      <c r="G248" s="42">
        <f>IF($D$22,[1]!obget([1]!obcall("",$B$23,"get",[1]!obMake("","int",E248)))^2,"")</f>
        <v>0.55507342542002669</v>
      </c>
      <c r="H248" s="42">
        <f>IF($D$22,[1]!obget([1]!obcall("",$B$24,"get",[1]!obMake("","int",E248))),"")</f>
        <v>0.26009410128568922</v>
      </c>
      <c r="AH248" s="24"/>
      <c r="IW248" s="28"/>
    </row>
    <row r="249" spans="1:257" ht="11.85" customHeight="1" x14ac:dyDescent="0.3">
      <c r="A249" s="28" t="str">
        <f t="shared" si="10"/>
        <v/>
      </c>
      <c r="B249" s="42">
        <f t="shared" si="9"/>
        <v>11.100000000000001</v>
      </c>
      <c r="C249" s="48">
        <f>IF($C$14,[1]!obget([1]!obcall("",$B$14,"getInitialMargin",[1]!obMake("","double",$B249))),"")</f>
        <v>0</v>
      </c>
      <c r="D249" s="45">
        <f>IF($C$13,[1]!obget([1]!obcall("",$B$13,"getInitialMargin",[1]!obMake("","double",$B249))),"")</f>
        <v>0</v>
      </c>
      <c r="E249" s="42">
        <f t="shared" si="11"/>
        <v>222</v>
      </c>
      <c r="F249" s="42">
        <f>IF($D$22,[1]!obget([1]!obcall("",$B$22,"get",[1]!obMake("","int",E249))),"")</f>
        <v>14.517656782573521</v>
      </c>
      <c r="G249" s="42">
        <f>IF($D$22,[1]!obget([1]!obcall("",$B$23,"get",[1]!obMake("","int",E249)))^2,"")</f>
        <v>3.8446452096113214E-2</v>
      </c>
      <c r="H249" s="42">
        <f>IF($D$22,[1]!obget([1]!obcall("",$B$24,"get",[1]!obMake("","int",E249))),"")</f>
        <v>1.6129042317222844</v>
      </c>
      <c r="AH249" s="24"/>
      <c r="IW249" s="28"/>
    </row>
    <row r="250" spans="1:257" ht="11.85" customHeight="1" x14ac:dyDescent="0.3">
      <c r="A250" s="28" t="str">
        <f t="shared" si="10"/>
        <v/>
      </c>
      <c r="B250" s="42">
        <f t="shared" si="9"/>
        <v>11.15</v>
      </c>
      <c r="C250" s="48">
        <f>IF($C$14,[1]!obget([1]!obcall("",$B$14,"getInitialMargin",[1]!obMake("","double",$B250))),"")</f>
        <v>0</v>
      </c>
      <c r="D250" s="45">
        <f>IF($C$13,[1]!obget([1]!obcall("",$B$13,"getInitialMargin",[1]!obMake("","double",$B250))),"")</f>
        <v>0</v>
      </c>
      <c r="E250" s="42">
        <f t="shared" si="11"/>
        <v>223</v>
      </c>
      <c r="F250" s="42">
        <f>IF($D$22,[1]!obget([1]!obcall("",$B$22,"get",[1]!obMake("","int",E250))),"")</f>
        <v>7.8437743619551386</v>
      </c>
      <c r="G250" s="42">
        <f>IF($D$22,[1]!obget([1]!obcall("",$B$23,"get",[1]!obMake("","int",E250)))^2,"")</f>
        <v>0.44263750954084924</v>
      </c>
      <c r="H250" s="42">
        <f>IF($D$22,[1]!obget([1]!obcall("",$B$24,"get",[1]!obMake("","int",E250))),"")</f>
        <v>0.2607386057135066</v>
      </c>
      <c r="AH250" s="24"/>
      <c r="IW250" s="28"/>
    </row>
    <row r="251" spans="1:257" ht="11.85" customHeight="1" x14ac:dyDescent="0.3">
      <c r="A251" s="28" t="str">
        <f t="shared" si="10"/>
        <v/>
      </c>
      <c r="B251" s="42">
        <f t="shared" si="9"/>
        <v>11.200000000000001</v>
      </c>
      <c r="C251" s="48">
        <f>IF($C$14,[1]!obget([1]!obcall("",$B$14,"getInitialMargin",[1]!obMake("","double",$B251))),"")</f>
        <v>0</v>
      </c>
      <c r="D251" s="45">
        <f>IF($C$13,[1]!obget([1]!obcall("",$B$13,"getInitialMargin",[1]!obMake("","double",$B251))),"")</f>
        <v>0</v>
      </c>
      <c r="E251" s="42">
        <f t="shared" si="11"/>
        <v>224</v>
      </c>
      <c r="F251" s="42">
        <f>IF($D$22,[1]!obget([1]!obcall("",$B$22,"get",[1]!obMake("","int",E251))),"")</f>
        <v>11.08733476090276</v>
      </c>
      <c r="G251" s="42">
        <f>IF($D$22,[1]!obget([1]!obcall("",$B$23,"get",[1]!obMake("","int",E251)))^2,"")</f>
        <v>0.39450113144667603</v>
      </c>
      <c r="H251" s="42">
        <f>IF($D$22,[1]!obget([1]!obcall("",$B$24,"get",[1]!obMake("","int",E251))),"")</f>
        <v>0.66693967250865871</v>
      </c>
      <c r="AH251" s="24"/>
      <c r="IW251" s="28"/>
    </row>
    <row r="252" spans="1:257" ht="11.85" customHeight="1" x14ac:dyDescent="0.3">
      <c r="A252" s="28" t="str">
        <f t="shared" si="10"/>
        <v/>
      </c>
      <c r="B252" s="42">
        <f t="shared" si="9"/>
        <v>11.25</v>
      </c>
      <c r="C252" s="48">
        <f>IF($C$14,[1]!obget([1]!obcall("",$B$14,"getInitialMargin",[1]!obMake("","double",$B252))),"")</f>
        <v>0</v>
      </c>
      <c r="D252" s="45">
        <f>IF($C$13,[1]!obget([1]!obcall("",$B$13,"getInitialMargin",[1]!obMake("","double",$B252))),"")</f>
        <v>0</v>
      </c>
      <c r="E252" s="42">
        <f t="shared" si="11"/>
        <v>225</v>
      </c>
      <c r="F252" s="42">
        <f>IF($D$22,[1]!obget([1]!obcall("",$B$22,"get",[1]!obMake("","int",E252))),"")</f>
        <v>2.398009111675707</v>
      </c>
      <c r="G252" s="42">
        <f>IF($D$22,[1]!obget([1]!obcall("",$B$23,"get",[1]!obMake("","int",E252)))^2,"")</f>
        <v>2.1919268990220419E-5</v>
      </c>
      <c r="H252" s="42">
        <f>IF($D$22,[1]!obget([1]!obcall("",$B$24,"get",[1]!obMake("","int",E252))),"")</f>
        <v>0.64607331895127329</v>
      </c>
      <c r="AH252" s="24"/>
      <c r="IW252" s="28"/>
    </row>
    <row r="253" spans="1:257" ht="11.85" customHeight="1" x14ac:dyDescent="0.3">
      <c r="A253" s="28" t="str">
        <f t="shared" si="10"/>
        <v/>
      </c>
      <c r="B253" s="42">
        <f t="shared" si="9"/>
        <v>11.3</v>
      </c>
      <c r="C253" s="48">
        <f>IF($C$14,[1]!obget([1]!obcall("",$B$14,"getInitialMargin",[1]!obMake("","double",$B253))),"")</f>
        <v>0</v>
      </c>
      <c r="D253" s="45">
        <f>IF($C$13,[1]!obget([1]!obcall("",$B$13,"getInitialMargin",[1]!obMake("","double",$B253))),"")</f>
        <v>0</v>
      </c>
      <c r="E253" s="42">
        <f t="shared" si="11"/>
        <v>226</v>
      </c>
      <c r="F253" s="42">
        <f>IF($D$22,[1]!obget([1]!obcall("",$B$22,"get",[1]!obMake("","int",E253))),"")</f>
        <v>11.666094234555869</v>
      </c>
      <c r="G253" s="42">
        <f>IF($D$22,[1]!obget([1]!obcall("",$B$23,"get",[1]!obMake("","int",E253)))^2,"")</f>
        <v>1.6365462073581961E-2</v>
      </c>
      <c r="H253" s="42">
        <f>IF($D$22,[1]!obget([1]!obcall("",$B$24,"get",[1]!obMake("","int",E253))),"")</f>
        <v>0.78931676607520851</v>
      </c>
      <c r="AH253" s="24"/>
      <c r="IW253" s="28"/>
    </row>
    <row r="254" spans="1:257" ht="11.85" customHeight="1" x14ac:dyDescent="0.3">
      <c r="A254" s="28" t="str">
        <f t="shared" si="10"/>
        <v/>
      </c>
      <c r="B254" s="42">
        <f t="shared" si="9"/>
        <v>11.350000000000001</v>
      </c>
      <c r="C254" s="48">
        <f>IF($C$14,[1]!obget([1]!obcall("",$B$14,"getInitialMargin",[1]!obMake("","double",$B254))),"")</f>
        <v>0</v>
      </c>
      <c r="D254" s="45">
        <f>IF($C$13,[1]!obget([1]!obcall("",$B$13,"getInitialMargin",[1]!obMake("","double",$B254))),"")</f>
        <v>0</v>
      </c>
      <c r="E254" s="42">
        <f t="shared" si="11"/>
        <v>227</v>
      </c>
      <c r="F254" s="42">
        <f>IF($D$22,[1]!obget([1]!obcall("",$B$22,"get",[1]!obMake("","int",E254))),"")</f>
        <v>4.7349993964894423</v>
      </c>
      <c r="G254" s="42">
        <f>IF($D$22,[1]!obget([1]!obcall("",$B$23,"get",[1]!obMake("","int",E254)))^2,"")</f>
        <v>1.8315633964148103E-2</v>
      </c>
      <c r="H254" s="42">
        <f>IF($D$22,[1]!obget([1]!obcall("",$B$24,"get",[1]!obMake("","int",E254))),"")</f>
        <v>0.3168418040004165</v>
      </c>
      <c r="AH254" s="24"/>
      <c r="IW254" s="28"/>
    </row>
    <row r="255" spans="1:257" ht="11.85" customHeight="1" x14ac:dyDescent="0.3">
      <c r="A255" s="28" t="str">
        <f t="shared" si="10"/>
        <v/>
      </c>
      <c r="B255" s="42">
        <f t="shared" si="9"/>
        <v>11.4</v>
      </c>
      <c r="C255" s="48">
        <f>IF($C$14,[1]!obget([1]!obcall("",$B$14,"getInitialMargin",[1]!obMake("","double",$B255))),"")</f>
        <v>0</v>
      </c>
      <c r="D255" s="45">
        <f>IF($C$13,[1]!obget([1]!obcall("",$B$13,"getInitialMargin",[1]!obMake("","double",$B255))),"")</f>
        <v>0</v>
      </c>
      <c r="E255" s="42">
        <f t="shared" si="11"/>
        <v>228</v>
      </c>
      <c r="F255" s="42">
        <f>IF($D$22,[1]!obget([1]!obcall("",$B$22,"get",[1]!obMake("","int",E255))),"")</f>
        <v>3.2728020899625028</v>
      </c>
      <c r="G255" s="42">
        <f>IF($D$22,[1]!obget([1]!obcall("",$B$23,"get",[1]!obMake("","int",E255)))^2,"")</f>
        <v>2.8335025441826513E-2</v>
      </c>
      <c r="H255" s="42">
        <f>IF($D$22,[1]!obget([1]!obcall("",$B$24,"get",[1]!obMake("","int",E255))),"")</f>
        <v>0.49398273013027172</v>
      </c>
      <c r="AH255" s="24"/>
      <c r="IW255" s="28"/>
    </row>
    <row r="256" spans="1:257" ht="11.85" customHeight="1" x14ac:dyDescent="0.3">
      <c r="A256" s="28" t="str">
        <f t="shared" si="10"/>
        <v/>
      </c>
      <c r="B256" s="42">
        <f t="shared" si="9"/>
        <v>11.450000000000001</v>
      </c>
      <c r="C256" s="48">
        <f>IF($C$14,[1]!obget([1]!obcall("",$B$14,"getInitialMargin",[1]!obMake("","double",$B256))),"")</f>
        <v>0</v>
      </c>
      <c r="D256" s="45">
        <f>IF($C$13,[1]!obget([1]!obcall("",$B$13,"getInitialMargin",[1]!obMake("","double",$B256))),"")</f>
        <v>0</v>
      </c>
      <c r="E256" s="42">
        <f t="shared" si="11"/>
        <v>229</v>
      </c>
      <c r="F256" s="42">
        <f>IF($D$22,[1]!obget([1]!obcall("",$B$22,"get",[1]!obMake("","int",E256))),"")</f>
        <v>18.252786698193621</v>
      </c>
      <c r="G256" s="42">
        <f>IF($D$22,[1]!obget([1]!obcall("",$B$23,"get",[1]!obMake("","int",E256)))^2,"")</f>
        <v>20.108829097588334</v>
      </c>
      <c r="H256" s="42">
        <f>IF($D$22,[1]!obget([1]!obcall("",$B$24,"get",[1]!obMake("","int",E256))),"")</f>
        <v>3.2465960633451907</v>
      </c>
      <c r="AH256" s="24"/>
      <c r="IW256" s="28"/>
    </row>
    <row r="257" spans="1:257" ht="11.85" customHeight="1" x14ac:dyDescent="0.3">
      <c r="A257" s="28">
        <f t="shared" si="10"/>
        <v>11.5</v>
      </c>
      <c r="B257" s="42">
        <f t="shared" si="9"/>
        <v>11.5</v>
      </c>
      <c r="C257" s="48">
        <f>IF($C$14,[1]!obget([1]!obcall("",$B$14,"getInitialMargin",[1]!obMake("","double",$B257))),"")</f>
        <v>0</v>
      </c>
      <c r="D257" s="45">
        <f>IF($C$13,[1]!obget([1]!obcall("",$B$13,"getInitialMargin",[1]!obMake("","double",$B257))),"")</f>
        <v>0</v>
      </c>
      <c r="E257" s="42">
        <f t="shared" si="11"/>
        <v>230</v>
      </c>
      <c r="F257" s="42">
        <f>IF($D$22,[1]!obget([1]!obcall("",$B$22,"get",[1]!obMake("","int",E257))),"")</f>
        <v>15.465550699192818</v>
      </c>
      <c r="G257" s="42">
        <f>IF($D$22,[1]!obget([1]!obcall("",$B$23,"get",[1]!obMake("","int",E257)))^2,"")</f>
        <v>2.6084606248821189E-2</v>
      </c>
      <c r="H257" s="42">
        <f>IF($D$22,[1]!obget([1]!obcall("",$B$24,"get",[1]!obMake("","int",E257))),"")</f>
        <v>1.9679077291639917</v>
      </c>
      <c r="AH257" s="24"/>
      <c r="IW257" s="28"/>
    </row>
    <row r="258" spans="1:257" ht="11.85" customHeight="1" x14ac:dyDescent="0.3">
      <c r="A258" s="28" t="str">
        <f t="shared" si="10"/>
        <v/>
      </c>
      <c r="B258" s="42">
        <f t="shared" si="9"/>
        <v>11.55</v>
      </c>
      <c r="C258" s="48">
        <f>IF($C$14,[1]!obget([1]!obcall("",$B$14,"getInitialMargin",[1]!obMake("","double",$B258))),"")</f>
        <v>0</v>
      </c>
      <c r="D258" s="45">
        <f>IF($C$13,[1]!obget([1]!obcall("",$B$13,"getInitialMargin",[1]!obMake("","double",$B258))),"")</f>
        <v>0</v>
      </c>
      <c r="E258" s="42">
        <f t="shared" si="11"/>
        <v>231</v>
      </c>
      <c r="F258" s="42">
        <f>IF($D$22,[1]!obget([1]!obcall("",$B$22,"get",[1]!obMake("","int",E258))),"")</f>
        <v>10.811388018778887</v>
      </c>
      <c r="G258" s="42">
        <f>IF($D$22,[1]!obget([1]!obcall("",$B$23,"get",[1]!obMake("","int",E258)))^2,"")</f>
        <v>0.70882132214193105</v>
      </c>
      <c r="H258" s="42">
        <f>IF($D$22,[1]!obget([1]!obcall("",$B$24,"get",[1]!obMake("","int",E258))),"")</f>
        <v>0.61391127567564618</v>
      </c>
      <c r="AH258" s="24"/>
      <c r="IW258" s="28"/>
    </row>
    <row r="259" spans="1:257" ht="11.85" customHeight="1" x14ac:dyDescent="0.3">
      <c r="A259" s="28" t="str">
        <f t="shared" si="10"/>
        <v/>
      </c>
      <c r="B259" s="42">
        <f t="shared" si="9"/>
        <v>11.600000000000001</v>
      </c>
      <c r="C259" s="48">
        <f>IF($C$14,[1]!obget([1]!obcall("",$B$14,"getInitialMargin",[1]!obMake("","double",$B259))),"")</f>
        <v>0</v>
      </c>
      <c r="D259" s="45">
        <f>IF($C$13,[1]!obget([1]!obcall("",$B$13,"getInitialMargin",[1]!obMake("","double",$B259))),"")</f>
        <v>0</v>
      </c>
      <c r="E259" s="42">
        <f t="shared" si="11"/>
        <v>232</v>
      </c>
      <c r="F259" s="42">
        <f>IF($D$22,[1]!obget([1]!obcall("",$B$22,"get",[1]!obMake("","int",E259))),"")</f>
        <v>13.27641263880844</v>
      </c>
      <c r="G259" s="42">
        <f>IF($D$22,[1]!obget([1]!obcall("",$B$23,"get",[1]!obMake("","int",E259)))^2,"")</f>
        <v>0.26454865512221515</v>
      </c>
      <c r="H259" s="42">
        <f>IF($D$22,[1]!obget([1]!obcall("",$B$24,"get",[1]!obMake("","int",E259))),"")</f>
        <v>1.2093246574011465</v>
      </c>
      <c r="AH259" s="24"/>
      <c r="IW259" s="28"/>
    </row>
    <row r="260" spans="1:257" ht="11.85" customHeight="1" x14ac:dyDescent="0.3">
      <c r="A260" s="28" t="str">
        <f t="shared" si="10"/>
        <v/>
      </c>
      <c r="B260" s="42">
        <f t="shared" si="9"/>
        <v>11.65</v>
      </c>
      <c r="C260" s="48">
        <f>IF($C$14,[1]!obget([1]!obcall("",$B$14,"getInitialMargin",[1]!obMake("","double",$B260))),"")</f>
        <v>0</v>
      </c>
      <c r="D260" s="45">
        <f>IF($C$13,[1]!obget([1]!obcall("",$B$13,"getInitialMargin",[1]!obMake("","double",$B260))),"")</f>
        <v>0</v>
      </c>
      <c r="E260" s="42">
        <f t="shared" si="11"/>
        <v>233</v>
      </c>
      <c r="F260" s="42">
        <f>IF($D$22,[1]!obget([1]!obcall("",$B$22,"get",[1]!obMake("","int",E260))),"")</f>
        <v>6.9002925264578883</v>
      </c>
      <c r="G260" s="42">
        <f>IF($D$22,[1]!obget([1]!obcall("",$B$23,"get",[1]!obMake("","int",E260)))^2,"")</f>
        <v>4.4873620357395991E-2</v>
      </c>
      <c r="H260" s="42">
        <f>IF($D$22,[1]!obget([1]!obcall("",$B$24,"get",[1]!obMake("","int",E260))),"")</f>
        <v>0.23168649207027769</v>
      </c>
      <c r="AH260" s="24"/>
      <c r="IW260" s="28"/>
    </row>
    <row r="261" spans="1:257" ht="11.85" customHeight="1" x14ac:dyDescent="0.3">
      <c r="A261" s="28" t="str">
        <f t="shared" si="10"/>
        <v/>
      </c>
      <c r="B261" s="42">
        <f t="shared" si="9"/>
        <v>11.700000000000001</v>
      </c>
      <c r="C261" s="48">
        <f>IF($C$14,[1]!obget([1]!obcall("",$B$14,"getInitialMargin",[1]!obMake("","double",$B261))),"")</f>
        <v>0</v>
      </c>
      <c r="D261" s="45">
        <f>IF($C$13,[1]!obget([1]!obcall("",$B$13,"getInitialMargin",[1]!obMake("","double",$B261))),"")</f>
        <v>0</v>
      </c>
      <c r="E261" s="42">
        <f t="shared" si="11"/>
        <v>234</v>
      </c>
      <c r="F261" s="42">
        <f>IF($D$22,[1]!obget([1]!obcall("",$B$22,"get",[1]!obMake("","int",E261))),"")</f>
        <v>8.8095026417953974</v>
      </c>
      <c r="G261" s="42">
        <f>IF($D$22,[1]!obget([1]!obcall("",$B$23,"get",[1]!obMake("","int",E261)))^2,"")</f>
        <v>0.1871644201563771</v>
      </c>
      <c r="H261" s="42">
        <f>IF($D$22,[1]!obget([1]!obcall("",$B$24,"get",[1]!obMake("","int",E261))),"")</f>
        <v>0.33206299518529225</v>
      </c>
      <c r="AH261" s="24"/>
      <c r="IW261" s="28"/>
    </row>
    <row r="262" spans="1:257" ht="11.85" customHeight="1" x14ac:dyDescent="0.3">
      <c r="A262" s="28" t="str">
        <f t="shared" si="10"/>
        <v/>
      </c>
      <c r="B262" s="42">
        <f t="shared" si="9"/>
        <v>11.75</v>
      </c>
      <c r="C262" s="48">
        <f>IF($C$14,[1]!obget([1]!obcall("",$B$14,"getInitialMargin",[1]!obMake("","double",$B262))),"")</f>
        <v>0</v>
      </c>
      <c r="D262" s="45">
        <f>IF($C$13,[1]!obget([1]!obcall("",$B$13,"getInitialMargin",[1]!obMake("","double",$B262))),"")</f>
        <v>0</v>
      </c>
      <c r="E262" s="42">
        <f t="shared" si="11"/>
        <v>235</v>
      </c>
      <c r="F262" s="42">
        <f>IF($D$22,[1]!obget([1]!obcall("",$B$22,"get",[1]!obMake("","int",E262))),"")</f>
        <v>4.8272171557383379</v>
      </c>
      <c r="G262" s="42">
        <f>IF($D$22,[1]!obget([1]!obcall("",$B$23,"get",[1]!obMake("","int",E262)))^2,"")</f>
        <v>0.10080717250364356</v>
      </c>
      <c r="H262" s="42">
        <f>IF($D$22,[1]!obget([1]!obcall("",$B$24,"get",[1]!obMake("","int",E262))),"")</f>
        <v>0.308903096373775</v>
      </c>
      <c r="AH262" s="24"/>
      <c r="IW262" s="28"/>
    </row>
    <row r="263" spans="1:257" ht="11.85" customHeight="1" x14ac:dyDescent="0.3">
      <c r="A263" s="28" t="str">
        <f t="shared" si="10"/>
        <v/>
      </c>
      <c r="B263" s="42">
        <f t="shared" si="9"/>
        <v>11.8</v>
      </c>
      <c r="C263" s="48">
        <f>IF($C$14,[1]!obget([1]!obcall("",$B$14,"getInitialMargin",[1]!obMake("","double",$B263))),"")</f>
        <v>0</v>
      </c>
      <c r="D263" s="45">
        <f>IF($C$13,[1]!obget([1]!obcall("",$B$13,"getInitialMargin",[1]!obMake("","double",$B263))),"")</f>
        <v>0</v>
      </c>
      <c r="E263" s="42">
        <f t="shared" si="11"/>
        <v>236</v>
      </c>
      <c r="F263" s="42">
        <f>IF($D$22,[1]!obget([1]!obcall("",$B$22,"get",[1]!obMake("","int",E263))),"")</f>
        <v>3.8585148550858626</v>
      </c>
      <c r="G263" s="42">
        <f>IF($D$22,[1]!obget([1]!obcall("",$B$23,"get",[1]!obMake("","int",E263)))^2,"")</f>
        <v>0.76638640637526845</v>
      </c>
      <c r="H263" s="42">
        <f>IF($D$22,[1]!obget([1]!obcall("",$B$24,"get",[1]!obMake("","int",E263))),"")</f>
        <v>0.41144608990893417</v>
      </c>
      <c r="AH263" s="24"/>
      <c r="IW263" s="28"/>
    </row>
    <row r="264" spans="1:257" ht="11.85" customHeight="1" x14ac:dyDescent="0.3">
      <c r="A264" s="28" t="str">
        <f t="shared" si="10"/>
        <v/>
      </c>
      <c r="B264" s="42">
        <f t="shared" si="9"/>
        <v>11.850000000000001</v>
      </c>
      <c r="C264" s="48">
        <f>IF($C$14,[1]!obget([1]!obcall("",$B$14,"getInitialMargin",[1]!obMake("","double",$B264))),"")</f>
        <v>0</v>
      </c>
      <c r="D264" s="45">
        <f>IF($C$13,[1]!obget([1]!obcall("",$B$13,"getInitialMargin",[1]!obMake("","double",$B264))),"")</f>
        <v>0</v>
      </c>
      <c r="E264" s="42">
        <f t="shared" si="11"/>
        <v>237</v>
      </c>
      <c r="F264" s="42">
        <f>IF($D$22,[1]!obget([1]!obcall("",$B$22,"get",[1]!obMake("","int",E264))),"")</f>
        <v>8.2349101258175246</v>
      </c>
      <c r="G264" s="42">
        <f>IF($D$22,[1]!obget([1]!obcall("",$B$23,"get",[1]!obMake("","int",E264)))^2,"")</f>
        <v>0.17879029078747943</v>
      </c>
      <c r="H264" s="42">
        <f>IF($D$22,[1]!obget([1]!obcall("",$B$24,"get",[1]!obMake("","int",E264))),"")</f>
        <v>0.28455695547086601</v>
      </c>
      <c r="AH264" s="24"/>
      <c r="IW264" s="28"/>
    </row>
    <row r="265" spans="1:257" ht="11.85" customHeight="1" x14ac:dyDescent="0.3">
      <c r="A265" s="28" t="str">
        <f t="shared" si="10"/>
        <v/>
      </c>
      <c r="B265" s="42">
        <f t="shared" si="9"/>
        <v>11.9</v>
      </c>
      <c r="C265" s="48">
        <f>IF($C$14,[1]!obget([1]!obcall("",$B$14,"getInitialMargin",[1]!obMake("","double",$B265))),"")</f>
        <v>0</v>
      </c>
      <c r="D265" s="45">
        <f>IF($C$13,[1]!obget([1]!obcall("",$B$13,"getInitialMargin",[1]!obMake("","double",$B265))),"")</f>
        <v>0</v>
      </c>
      <c r="E265" s="42">
        <f t="shared" si="11"/>
        <v>238</v>
      </c>
      <c r="F265" s="42">
        <f>IF($D$22,[1]!obget([1]!obcall("",$B$22,"get",[1]!obMake("","int",E265))),"")</f>
        <v>8.3409299116310756</v>
      </c>
      <c r="G265" s="42">
        <f>IF($D$22,[1]!obget([1]!obcall("",$B$23,"get",[1]!obMake("","int",E265)))^2,"")</f>
        <v>0.49909784681671909</v>
      </c>
      <c r="H265" s="42">
        <f>IF($D$22,[1]!obget([1]!obcall("",$B$24,"get",[1]!obMake("","int",E265))),"")</f>
        <v>0.2922019277446497</v>
      </c>
      <c r="AH265" s="24"/>
      <c r="IW265" s="28"/>
    </row>
    <row r="266" spans="1:257" ht="11.85" customHeight="1" x14ac:dyDescent="0.3">
      <c r="A266" s="28" t="str">
        <f t="shared" si="10"/>
        <v/>
      </c>
      <c r="B266" s="42">
        <f t="shared" si="9"/>
        <v>11.950000000000001</v>
      </c>
      <c r="C266" s="48">
        <f>IF($C$14,[1]!obget([1]!obcall("",$B$14,"getInitialMargin",[1]!obMake("","double",$B266))),"")</f>
        <v>0</v>
      </c>
      <c r="D266" s="45">
        <f>IF($C$13,[1]!obget([1]!obcall("",$B$13,"getInitialMargin",[1]!obMake("","double",$B266))),"")</f>
        <v>0</v>
      </c>
      <c r="E266" s="42">
        <f t="shared" si="11"/>
        <v>239</v>
      </c>
      <c r="F266" s="42">
        <f>IF($D$22,[1]!obget([1]!obcall("",$B$22,"get",[1]!obMake("","int",E266))),"")</f>
        <v>7.9230079609359541</v>
      </c>
      <c r="G266" s="42">
        <f>IF($D$22,[1]!obget([1]!obcall("",$B$23,"get",[1]!obMake("","int",E266)))^2,"")</f>
        <v>1.5448688051236746E-2</v>
      </c>
      <c r="H266" s="42">
        <f>IF($D$22,[1]!obget([1]!obcall("",$B$24,"get",[1]!obMake("","int",E266))),"")</f>
        <v>0.26500614768316</v>
      </c>
      <c r="AH266" s="24"/>
      <c r="IW266" s="28"/>
    </row>
    <row r="267" spans="1:257" ht="11.85" customHeight="1" x14ac:dyDescent="0.3">
      <c r="A267" s="28">
        <f t="shared" si="10"/>
        <v>12</v>
      </c>
      <c r="B267" s="42">
        <f t="shared" si="9"/>
        <v>12</v>
      </c>
      <c r="C267" s="48">
        <f>IF($C$14,[1]!obget([1]!obcall("",$B$14,"getInitialMargin",[1]!obMake("","double",$B267))),"")</f>
        <v>0</v>
      </c>
      <c r="D267" s="45">
        <f>IF($C$13,[1]!obget([1]!obcall("",$B$13,"getInitialMargin",[1]!obMake("","double",$B267))),"")</f>
        <v>0</v>
      </c>
      <c r="E267" s="42">
        <f t="shared" si="11"/>
        <v>240</v>
      </c>
      <c r="F267" s="42">
        <f>IF($D$22,[1]!obget([1]!obcall("",$B$22,"get",[1]!obMake("","int",E267))),"")</f>
        <v>9.6076891676301486</v>
      </c>
      <c r="G267" s="42">
        <f>IF($D$22,[1]!obget([1]!obcall("",$B$23,"get",[1]!obMake("","int",E267)))^2,"")</f>
        <v>9.3757733732008131E-2</v>
      </c>
      <c r="H267" s="42">
        <f>IF($D$22,[1]!obget([1]!obcall("",$B$24,"get",[1]!obMake("","int",E267))),"")</f>
        <v>0.42277006486727009</v>
      </c>
      <c r="AH267" s="24"/>
      <c r="IW267" s="28"/>
    </row>
    <row r="268" spans="1:257" ht="11.85" customHeight="1" x14ac:dyDescent="0.3">
      <c r="A268" s="28" t="str">
        <f t="shared" si="10"/>
        <v/>
      </c>
      <c r="B268" s="42">
        <f t="shared" si="9"/>
        <v>12.05</v>
      </c>
      <c r="C268" s="48">
        <f>IF($C$14,[1]!obget([1]!obcall("",$B$14,"getInitialMargin",[1]!obMake("","double",$B268))),"")</f>
        <v>0</v>
      </c>
      <c r="D268" s="45">
        <f>IF($C$13,[1]!obget([1]!obcall("",$B$13,"getInitialMargin",[1]!obMake("","double",$B268))),"")</f>
        <v>0</v>
      </c>
      <c r="E268" s="42">
        <f t="shared" si="11"/>
        <v>241</v>
      </c>
      <c r="F268" s="42">
        <f>IF($D$22,[1]!obget([1]!obcall("",$B$22,"get",[1]!obMake("","int",E268))),"")</f>
        <v>6.9454941473768415</v>
      </c>
      <c r="G268" s="42">
        <f>IF($D$22,[1]!obget([1]!obcall("",$B$23,"get",[1]!obMake("","int",E268)))^2,"")</f>
        <v>0.11163991243303506</v>
      </c>
      <c r="H268" s="42">
        <f>IF($D$22,[1]!obget([1]!obcall("",$B$24,"get",[1]!obMake("","int",E268))),"")</f>
        <v>0.23216252519388791</v>
      </c>
      <c r="AH268" s="24"/>
      <c r="IW268" s="28"/>
    </row>
    <row r="269" spans="1:257" ht="11.85" customHeight="1" x14ac:dyDescent="0.3">
      <c r="A269" s="28" t="str">
        <f t="shared" si="10"/>
        <v/>
      </c>
      <c r="B269" s="42">
        <f t="shared" si="9"/>
        <v>12.100000000000001</v>
      </c>
      <c r="C269" s="48">
        <f>IF($C$14,[1]!obget([1]!obcall("",$B$14,"getInitialMargin",[1]!obMake("","double",$B269))),"")</f>
        <v>0</v>
      </c>
      <c r="D269" s="45">
        <f>IF($C$13,[1]!obget([1]!obcall("",$B$13,"getInitialMargin",[1]!obMake("","double",$B269))),"")</f>
        <v>0</v>
      </c>
      <c r="E269" s="42">
        <f t="shared" si="11"/>
        <v>242</v>
      </c>
      <c r="F269" s="42">
        <f>IF($D$22,[1]!obget([1]!obcall("",$B$22,"get",[1]!obMake("","int",E269))),"")</f>
        <v>11.653995990295293</v>
      </c>
      <c r="G269" s="42">
        <f>IF($D$22,[1]!obget([1]!obcall("",$B$23,"get",[1]!obMake("","int",E269)))^2,"")</f>
        <v>1.0006797630788451</v>
      </c>
      <c r="H269" s="42">
        <f>IF($D$22,[1]!obget([1]!obcall("",$B$24,"get",[1]!obMake("","int",E269))),"")</f>
        <v>0.78660399441117868</v>
      </c>
      <c r="AH269" s="24"/>
      <c r="IW269" s="28"/>
    </row>
    <row r="270" spans="1:257" ht="11.85" customHeight="1" x14ac:dyDescent="0.3">
      <c r="A270" s="28" t="str">
        <f t="shared" si="10"/>
        <v/>
      </c>
      <c r="B270" s="42">
        <f t="shared" si="9"/>
        <v>12.15</v>
      </c>
      <c r="C270" s="48">
        <f>IF($C$14,[1]!obget([1]!obcall("",$B$14,"getInitialMargin",[1]!obMake("","double",$B270))),"")</f>
        <v>0</v>
      </c>
      <c r="D270" s="45">
        <f>IF($C$13,[1]!obget([1]!obcall("",$B$13,"getInitialMargin",[1]!obMake("","double",$B270))),"")</f>
        <v>0</v>
      </c>
      <c r="E270" s="42">
        <f t="shared" si="11"/>
        <v>243</v>
      </c>
      <c r="F270" s="42">
        <f>IF($D$22,[1]!obget([1]!obcall("",$B$22,"get",[1]!obMake("","int",E270))),"")</f>
        <v>7.9894304390729305</v>
      </c>
      <c r="G270" s="42">
        <f>IF($D$22,[1]!obget([1]!obcall("",$B$23,"get",[1]!obMake("","int",E270)))^2,"")</f>
        <v>0.15951482050923224</v>
      </c>
      <c r="H270" s="42">
        <f>IF($D$22,[1]!obget([1]!obcall("",$B$24,"get",[1]!obMake("","int",E270))),"")</f>
        <v>0.26880189974643054</v>
      </c>
      <c r="AH270" s="24"/>
      <c r="IW270" s="28"/>
    </row>
    <row r="271" spans="1:257" ht="11.85" customHeight="1" x14ac:dyDescent="0.3">
      <c r="A271" s="28" t="str">
        <f t="shared" si="10"/>
        <v/>
      </c>
      <c r="B271" s="42">
        <f t="shared" si="9"/>
        <v>12.200000000000001</v>
      </c>
      <c r="C271" s="48">
        <f>IF($C$14,[1]!obget([1]!obcall("",$B$14,"getInitialMargin",[1]!obMake("","double",$B271))),"")</f>
        <v>0</v>
      </c>
      <c r="D271" s="45">
        <f>IF($C$13,[1]!obget([1]!obcall("",$B$13,"getInitialMargin",[1]!obMake("","double",$B271))),"")</f>
        <v>0</v>
      </c>
      <c r="E271" s="42">
        <f t="shared" si="11"/>
        <v>244</v>
      </c>
      <c r="F271" s="42">
        <f>IF($D$22,[1]!obget([1]!obcall("",$B$22,"get",[1]!obMake("","int",E271))),"")</f>
        <v>7.059272203721866</v>
      </c>
      <c r="G271" s="42">
        <f>IF($D$22,[1]!obget([1]!obcall("",$B$23,"get",[1]!obMake("","int",E271)))^2,"")</f>
        <v>0.1737656870226208</v>
      </c>
      <c r="H271" s="42">
        <f>IF($D$22,[1]!obget([1]!obcall("",$B$24,"get",[1]!obMake("","int",E271))),"")</f>
        <v>0.2337687513283766</v>
      </c>
      <c r="AH271" s="24"/>
      <c r="IW271" s="28"/>
    </row>
    <row r="272" spans="1:257" ht="11.85" customHeight="1" x14ac:dyDescent="0.3">
      <c r="A272" s="28" t="str">
        <f t="shared" si="10"/>
        <v/>
      </c>
      <c r="B272" s="42">
        <f t="shared" si="9"/>
        <v>12.25</v>
      </c>
      <c r="C272" s="48">
        <f>IF($C$14,[1]!obget([1]!obcall("",$B$14,"getInitialMargin",[1]!obMake("","double",$B272))),"")</f>
        <v>0</v>
      </c>
      <c r="D272" s="45">
        <f>IF($C$13,[1]!obget([1]!obcall("",$B$13,"getInitialMargin",[1]!obMake("","double",$B272))),"")</f>
        <v>0</v>
      </c>
      <c r="E272" s="42">
        <f t="shared" si="11"/>
        <v>245</v>
      </c>
      <c r="F272" s="42">
        <f>IF($D$22,[1]!obget([1]!obcall("",$B$22,"get",[1]!obMake("","int",E272))),"")</f>
        <v>13.122669078551011</v>
      </c>
      <c r="G272" s="42">
        <f>IF($D$22,[1]!obget([1]!obcall("",$B$23,"get",[1]!obMake("","int",E272)))^2,"")</f>
        <v>9.5158606489552534E-3</v>
      </c>
      <c r="H272" s="42">
        <f>IF($D$22,[1]!obget([1]!obcall("",$B$24,"get",[1]!obMake("","int",E272))),"")</f>
        <v>1.1641737727820614</v>
      </c>
      <c r="AH272" s="24"/>
      <c r="IW272" s="28"/>
    </row>
    <row r="273" spans="1:257" ht="11.85" customHeight="1" x14ac:dyDescent="0.3">
      <c r="A273" s="28" t="str">
        <f t="shared" si="10"/>
        <v/>
      </c>
      <c r="B273" s="42">
        <f t="shared" si="9"/>
        <v>12.3</v>
      </c>
      <c r="C273" s="48">
        <f>IF($C$14,[1]!obget([1]!obcall("",$B$14,"getInitialMargin",[1]!obMake("","double",$B273))),"")</f>
        <v>0</v>
      </c>
      <c r="D273" s="45">
        <f>IF($C$13,[1]!obget([1]!obcall("",$B$13,"getInitialMargin",[1]!obMake("","double",$B273))),"")</f>
        <v>0</v>
      </c>
      <c r="E273" s="42">
        <f t="shared" si="11"/>
        <v>246</v>
      </c>
      <c r="F273" s="42">
        <f>IF($D$22,[1]!obget([1]!obcall("",$B$22,"get",[1]!obMake("","int",E273))),"")</f>
        <v>20.158552912949578</v>
      </c>
      <c r="G273" s="42">
        <f>IF($D$22,[1]!obget([1]!obcall("",$B$23,"get",[1]!obMake("","int",E273)))^2,"")</f>
        <v>5.4974869844068897</v>
      </c>
      <c r="H273" s="42">
        <f>IF($D$22,[1]!obget([1]!obcall("",$B$24,"get",[1]!obMake("","int",E273))),"")</f>
        <v>4.3226269525961722</v>
      </c>
      <c r="AH273" s="24"/>
      <c r="IW273" s="28"/>
    </row>
    <row r="274" spans="1:257" ht="11.85" customHeight="1" x14ac:dyDescent="0.3">
      <c r="A274" s="28" t="str">
        <f t="shared" si="10"/>
        <v/>
      </c>
      <c r="B274" s="42">
        <f t="shared" si="9"/>
        <v>12.350000000000001</v>
      </c>
      <c r="C274" s="48">
        <f>IF($C$14,[1]!obget([1]!obcall("",$B$14,"getInitialMargin",[1]!obMake("","double",$B274))),"")</f>
        <v>0</v>
      </c>
      <c r="D274" s="45">
        <f>IF($C$13,[1]!obget([1]!obcall("",$B$13,"getInitialMargin",[1]!obMake("","double",$B274))),"")</f>
        <v>0</v>
      </c>
      <c r="E274" s="42">
        <f t="shared" si="11"/>
        <v>247</v>
      </c>
      <c r="F274" s="42">
        <f>IF($D$22,[1]!obget([1]!obcall("",$B$22,"get",[1]!obMake("","int",E274))),"")</f>
        <v>4.2947420629100286</v>
      </c>
      <c r="G274" s="42">
        <f>IF($D$22,[1]!obget([1]!obcall("",$B$23,"get",[1]!obMake("","int",E274)))^2,"")</f>
        <v>0.57960232740473039</v>
      </c>
      <c r="H274" s="42">
        <f>IF($D$22,[1]!obget([1]!obcall("",$B$24,"get",[1]!obMake("","int",E274))),"")</f>
        <v>0.3600296198219608</v>
      </c>
      <c r="AH274" s="24"/>
      <c r="IW274" s="28"/>
    </row>
    <row r="275" spans="1:257" ht="11.85" customHeight="1" x14ac:dyDescent="0.3">
      <c r="A275" s="28" t="str">
        <f t="shared" si="10"/>
        <v/>
      </c>
      <c r="B275" s="42">
        <f t="shared" si="9"/>
        <v>12.4</v>
      </c>
      <c r="C275" s="48">
        <f>IF($C$14,[1]!obget([1]!obcall("",$B$14,"getInitialMargin",[1]!obMake("","double",$B275))),"")</f>
        <v>0</v>
      </c>
      <c r="D275" s="45">
        <f>IF($C$13,[1]!obget([1]!obcall("",$B$13,"getInitialMargin",[1]!obMake("","double",$B275))),"")</f>
        <v>0</v>
      </c>
      <c r="E275" s="42">
        <f t="shared" si="11"/>
        <v>248</v>
      </c>
      <c r="F275" s="42">
        <f>IF($D$22,[1]!obget([1]!obcall("",$B$22,"get",[1]!obMake("","int",E275))),"")</f>
        <v>12.102625655813261</v>
      </c>
      <c r="G275" s="42">
        <f>IF($D$22,[1]!obget([1]!obcall("",$B$23,"get",[1]!obMake("","int",E275)))^2,"")</f>
        <v>0.27052870557840192</v>
      </c>
      <c r="H275" s="42">
        <f>IF($D$22,[1]!obget([1]!obcall("",$B$24,"get",[1]!obMake("","int",E275))),"")</f>
        <v>0.89161685126975376</v>
      </c>
      <c r="AH275" s="24"/>
      <c r="IW275" s="28"/>
    </row>
    <row r="276" spans="1:257" ht="11.85" customHeight="1" x14ac:dyDescent="0.3">
      <c r="A276" s="28" t="str">
        <f t="shared" si="10"/>
        <v/>
      </c>
      <c r="B276" s="42">
        <f t="shared" si="9"/>
        <v>12.450000000000001</v>
      </c>
      <c r="C276" s="48">
        <f>IF($C$14,[1]!obget([1]!obcall("",$B$14,"getInitialMargin",[1]!obMake("","double",$B276))),"")</f>
        <v>0</v>
      </c>
      <c r="D276" s="45">
        <f>IF($C$13,[1]!obget([1]!obcall("",$B$13,"getInitialMargin",[1]!obMake("","double",$B276))),"")</f>
        <v>0</v>
      </c>
      <c r="E276" s="42">
        <f t="shared" si="11"/>
        <v>249</v>
      </c>
      <c r="F276" s="42">
        <f>IF($D$22,[1]!obget([1]!obcall("",$B$22,"get",[1]!obMake("","int",E276))),"")</f>
        <v>4.8587496477918997</v>
      </c>
      <c r="G276" s="42">
        <f>IF($D$22,[1]!obget([1]!obcall("",$B$23,"get",[1]!obMake("","int",E276)))^2,"")</f>
        <v>8.6052341935331511E-2</v>
      </c>
      <c r="H276" s="42">
        <f>IF($D$22,[1]!obget([1]!obcall("",$B$24,"get",[1]!obMake("","int",E276))),"")</f>
        <v>0.30627658815029901</v>
      </c>
      <c r="AH276" s="24"/>
      <c r="IW276" s="28"/>
    </row>
    <row r="277" spans="1:257" ht="11.85" customHeight="1" x14ac:dyDescent="0.3">
      <c r="A277" s="28">
        <f t="shared" si="10"/>
        <v>12.5</v>
      </c>
      <c r="B277" s="42">
        <f t="shared" si="9"/>
        <v>12.5</v>
      </c>
      <c r="C277" s="48">
        <f>IF($C$14,[1]!obget([1]!obcall("",$B$14,"getInitialMargin",[1]!obMake("","double",$B277))),"")</f>
        <v>0</v>
      </c>
      <c r="D277" s="45">
        <f>IF($C$13,[1]!obget([1]!obcall("",$B$13,"getInitialMargin",[1]!obMake("","double",$B277))),"")</f>
        <v>0</v>
      </c>
      <c r="E277" s="42">
        <f t="shared" si="11"/>
        <v>250</v>
      </c>
      <c r="F277" s="42">
        <f>IF($D$22,[1]!obget([1]!obcall("",$B$22,"get",[1]!obMake("","int",E277))),"")</f>
        <v>6.0401025747140933</v>
      </c>
      <c r="G277" s="42">
        <f>IF($D$22,[1]!obget([1]!obcall("",$B$23,"get",[1]!obMake("","int",E277)))^2,"")</f>
        <v>1.8025911453505232</v>
      </c>
      <c r="H277" s="42">
        <f>IF($D$22,[1]!obget([1]!obcall("",$B$24,"get",[1]!obMake("","int",E277))),"")</f>
        <v>0.24019393315530757</v>
      </c>
      <c r="AH277" s="24"/>
      <c r="IW277" s="28"/>
    </row>
    <row r="278" spans="1:257" ht="11.85" customHeight="1" x14ac:dyDescent="0.3">
      <c r="A278" s="28" t="str">
        <f t="shared" si="10"/>
        <v/>
      </c>
      <c r="B278" s="42">
        <f t="shared" si="9"/>
        <v>12.55</v>
      </c>
      <c r="C278" s="48">
        <f>IF($C$14,[1]!obget([1]!obcall("",$B$14,"getInitialMargin",[1]!obMake("","double",$B278))),"")</f>
        <v>0</v>
      </c>
      <c r="D278" s="45">
        <f>IF($C$13,[1]!obget([1]!obcall("",$B$13,"getInitialMargin",[1]!obMake("","double",$B278))),"")</f>
        <v>0</v>
      </c>
      <c r="E278" s="42">
        <f t="shared" si="11"/>
        <v>251</v>
      </c>
      <c r="F278" s="42">
        <f>IF($D$22,[1]!obget([1]!obcall("",$B$22,"get",[1]!obMake("","int",E278))),"")</f>
        <v>9.6037984659233171</v>
      </c>
      <c r="G278" s="42">
        <f>IF($D$22,[1]!obget([1]!obcall("",$B$23,"get",[1]!obMake("","int",E278)))^2,"")</f>
        <v>1.7790298158260192</v>
      </c>
      <c r="H278" s="42">
        <f>IF($D$22,[1]!obget([1]!obcall("",$B$24,"get",[1]!obMake("","int",E278))),"")</f>
        <v>0.42225821525138008</v>
      </c>
      <c r="AH278" s="24"/>
      <c r="IW278" s="28"/>
    </row>
    <row r="279" spans="1:257" ht="11.85" customHeight="1" x14ac:dyDescent="0.3">
      <c r="A279" s="28" t="str">
        <f t="shared" si="10"/>
        <v/>
      </c>
      <c r="B279" s="42">
        <f t="shared" si="9"/>
        <v>12.600000000000001</v>
      </c>
      <c r="C279" s="48">
        <f>IF($C$14,[1]!obget([1]!obcall("",$B$14,"getInitialMargin",[1]!obMake("","double",$B279))),"")</f>
        <v>0</v>
      </c>
      <c r="D279" s="45">
        <f>IF($C$13,[1]!obget([1]!obcall("",$B$13,"getInitialMargin",[1]!obMake("","double",$B279))),"")</f>
        <v>0</v>
      </c>
      <c r="E279" s="42">
        <f t="shared" si="11"/>
        <v>252</v>
      </c>
      <c r="F279" s="42">
        <f>IF($D$22,[1]!obget([1]!obcall("",$B$22,"get",[1]!obMake("","int",E279))),"")</f>
        <v>5.6467102226940158</v>
      </c>
      <c r="G279" s="42">
        <f>IF($D$22,[1]!obget([1]!obcall("",$B$23,"get",[1]!obMake("","int",E279)))^2,"")</f>
        <v>1.1707369574576864E-2</v>
      </c>
      <c r="H279" s="42">
        <f>IF($D$22,[1]!obget([1]!obcall("",$B$24,"get",[1]!obMake("","int",E279))),"")</f>
        <v>0.2552078727173458</v>
      </c>
      <c r="AH279" s="24"/>
      <c r="IW279" s="28"/>
    </row>
    <row r="280" spans="1:257" ht="11.85" customHeight="1" x14ac:dyDescent="0.3">
      <c r="A280" s="28" t="str">
        <f t="shared" si="10"/>
        <v/>
      </c>
      <c r="B280" s="42">
        <f t="shared" si="9"/>
        <v>12.65</v>
      </c>
      <c r="C280" s="48">
        <f>IF($C$14,[1]!obget([1]!obcall("",$B$14,"getInitialMargin",[1]!obMake("","double",$B280))),"")</f>
        <v>0</v>
      </c>
      <c r="D280" s="45">
        <f>IF($C$13,[1]!obget([1]!obcall("",$B$13,"getInitialMargin",[1]!obMake("","double",$B280))),"")</f>
        <v>0</v>
      </c>
      <c r="E280" s="42">
        <f t="shared" si="11"/>
        <v>253</v>
      </c>
      <c r="F280" s="42">
        <f>IF($D$22,[1]!obget([1]!obcall("",$B$22,"get",[1]!obMake("","int",E280))),"")</f>
        <v>3.2939805708418395</v>
      </c>
      <c r="G280" s="42">
        <f>IF($D$22,[1]!obget([1]!obcall("",$B$23,"get",[1]!obMake("","int",E280)))^2,"")</f>
        <v>6.6957588616149671E-2</v>
      </c>
      <c r="H280" s="42">
        <f>IF($D$22,[1]!obget([1]!obcall("",$B$24,"get",[1]!obMake("","int",E280))),"")</f>
        <v>0.49072865849955755</v>
      </c>
      <c r="AH280" s="24"/>
      <c r="IW280" s="28"/>
    </row>
    <row r="281" spans="1:257" ht="11.85" customHeight="1" x14ac:dyDescent="0.3">
      <c r="A281" s="28" t="str">
        <f t="shared" si="10"/>
        <v/>
      </c>
      <c r="B281" s="42">
        <f t="shared" si="9"/>
        <v>12.700000000000001</v>
      </c>
      <c r="C281" s="48">
        <f>IF($C$14,[1]!obget([1]!obcall("",$B$14,"getInitialMargin",[1]!obMake("","double",$B281))),"")</f>
        <v>0</v>
      </c>
      <c r="D281" s="45">
        <f>IF($C$13,[1]!obget([1]!obcall("",$B$13,"getInitialMargin",[1]!obMake("","double",$B281))),"")</f>
        <v>0</v>
      </c>
      <c r="E281" s="42">
        <f t="shared" si="11"/>
        <v>254</v>
      </c>
      <c r="F281" s="42">
        <f>IF($D$22,[1]!obget([1]!obcall("",$B$22,"get",[1]!obMake("","int",E281))),"")</f>
        <v>3.97193765545875</v>
      </c>
      <c r="G281" s="42">
        <f>IF($D$22,[1]!obget([1]!obcall("",$B$23,"get",[1]!obMake("","int",E281)))^2,"")</f>
        <v>1.7903954791983995E-2</v>
      </c>
      <c r="H281" s="42">
        <f>IF($D$22,[1]!obget([1]!obcall("",$B$24,"get",[1]!obMake("","int",E281))),"")</f>
        <v>0.3972515370912319</v>
      </c>
      <c r="AH281" s="24"/>
      <c r="IW281" s="28"/>
    </row>
    <row r="282" spans="1:257" ht="11.85" customHeight="1" x14ac:dyDescent="0.3">
      <c r="A282" s="28" t="str">
        <f t="shared" si="10"/>
        <v/>
      </c>
      <c r="B282" s="42">
        <f t="shared" si="9"/>
        <v>12.75</v>
      </c>
      <c r="C282" s="48">
        <f>IF($C$14,[1]!obget([1]!obcall("",$B$14,"getInitialMargin",[1]!obMake("","double",$B282))),"")</f>
        <v>0</v>
      </c>
      <c r="D282" s="45">
        <f>IF($C$13,[1]!obget([1]!obcall("",$B$13,"getInitialMargin",[1]!obMake("","double",$B282))),"")</f>
        <v>0</v>
      </c>
      <c r="E282" s="42">
        <f t="shared" si="11"/>
        <v>255</v>
      </c>
      <c r="F282" s="42">
        <f>IF($D$22,[1]!obget([1]!obcall("",$B$22,"get",[1]!obMake("","int",E282))),"")</f>
        <v>3.3781047972367073</v>
      </c>
      <c r="G282" s="42">
        <f>IF($D$22,[1]!obget([1]!obcall("",$B$23,"get",[1]!obMake("","int",E282)))^2,"")</f>
        <v>2.4526555669054137E-2</v>
      </c>
      <c r="H282" s="42">
        <f>IF($D$22,[1]!obget([1]!obcall("",$B$24,"get",[1]!obMake("","int",E282))),"")</f>
        <v>0.4780027865677382</v>
      </c>
      <c r="AH282" s="24"/>
      <c r="IW282" s="28"/>
    </row>
    <row r="283" spans="1:257" ht="11.85" customHeight="1" x14ac:dyDescent="0.3">
      <c r="A283" s="28" t="str">
        <f t="shared" si="10"/>
        <v/>
      </c>
      <c r="B283" s="42">
        <f t="shared" ref="B283:B346" si="12">IF($D$22,(ROW(A283)-ROW($A$27))*$C$17,"")</f>
        <v>12.8</v>
      </c>
      <c r="C283" s="48">
        <f>IF($C$14,[1]!obget([1]!obcall("",$B$14,"getInitialMargin",[1]!obMake("","double",$B283))),"")</f>
        <v>0</v>
      </c>
      <c r="D283" s="45">
        <f>IF($C$13,[1]!obget([1]!obcall("",$B$13,"getInitialMargin",[1]!obMake("","double",$B283))),"")</f>
        <v>0</v>
      </c>
      <c r="E283" s="42">
        <f t="shared" si="11"/>
        <v>256</v>
      </c>
      <c r="F283" s="42">
        <f>IF($D$22,[1]!obget([1]!obcall("",$B$22,"get",[1]!obMake("","int",E283))),"")</f>
        <v>8.8349477428713552</v>
      </c>
      <c r="G283" s="42">
        <f>IF($D$22,[1]!obget([1]!obcall("",$B$23,"get",[1]!obMake("","int",E283)))^2,"")</f>
        <v>3.5366601035197705E-3</v>
      </c>
      <c r="H283" s="42">
        <f>IF($D$22,[1]!obget([1]!obcall("",$B$24,"get",[1]!obMake("","int",E283))),"")</f>
        <v>0.33451111698898406</v>
      </c>
      <c r="AH283" s="24"/>
      <c r="IW283" s="28"/>
    </row>
    <row r="284" spans="1:257" x14ac:dyDescent="0.3">
      <c r="A284" s="28" t="str">
        <f t="shared" ref="A284:A347" si="13">IF($D$22,IF(MOD((ROW(A284)-ROW($A$27))*$C$17,$C$18/10)&lt;0.0001,(ROW(A284)-ROW($A$27))*$C$17,""),"")</f>
        <v/>
      </c>
      <c r="B284" s="42">
        <f t="shared" si="12"/>
        <v>12.850000000000001</v>
      </c>
      <c r="C284" s="48">
        <f>IF($C$14,[1]!obget([1]!obcall("",$B$14,"getInitialMargin",[1]!obMake("","double",$B284))),"")</f>
        <v>0</v>
      </c>
      <c r="D284" s="45">
        <f>IF($C$13,[1]!obget([1]!obcall("",$B$13,"getInitialMargin",[1]!obMake("","double",$B284))),"")</f>
        <v>0</v>
      </c>
      <c r="E284" s="42">
        <f t="shared" ref="E284:E347" si="14">IF($D$22,E283+1,"")</f>
        <v>257</v>
      </c>
      <c r="F284" s="42">
        <f>IF($D$22,[1]!obget([1]!obcall("",$B$22,"get",[1]!obMake("","int",E284))),"")</f>
        <v>5.3520215681423968</v>
      </c>
      <c r="G284" s="42">
        <f>IF($D$22,[1]!obget([1]!obcall("",$B$23,"get",[1]!obMake("","int",E284)))^2,"")</f>
        <v>8.0238541197034899E-2</v>
      </c>
      <c r="H284" s="42">
        <f>IF($D$22,[1]!obget([1]!obcall("",$B$24,"get",[1]!obMake("","int",E284))),"")</f>
        <v>0.27102831721000742</v>
      </c>
      <c r="AH284" s="24"/>
      <c r="IW284" s="28"/>
    </row>
    <row r="285" spans="1:257" x14ac:dyDescent="0.3">
      <c r="A285" s="28" t="str">
        <f t="shared" si="13"/>
        <v/>
      </c>
      <c r="B285" s="42">
        <f t="shared" si="12"/>
        <v>12.9</v>
      </c>
      <c r="C285" s="48">
        <f>IF($C$14,[1]!obget([1]!obcall("",$B$14,"getInitialMargin",[1]!obMake("","double",$B285))),"")</f>
        <v>0</v>
      </c>
      <c r="D285" s="45">
        <f>IF($C$13,[1]!obget([1]!obcall("",$B$13,"getInitialMargin",[1]!obMake("","double",$B285))),"")</f>
        <v>0</v>
      </c>
      <c r="E285" s="42">
        <f t="shared" si="14"/>
        <v>258</v>
      </c>
      <c r="F285" s="42">
        <f>IF($D$22,[1]!obget([1]!obcall("",$B$22,"get",[1]!obMake("","int",E285))),"")</f>
        <v>4.9796289370957387</v>
      </c>
      <c r="G285" s="42">
        <f>IF($D$22,[1]!obget([1]!obcall("",$B$23,"get",[1]!obMake("","int",E285)))^2,"")</f>
        <v>0.13393948103277203</v>
      </c>
      <c r="H285" s="42">
        <f>IF($D$22,[1]!obget([1]!obcall("",$B$24,"get",[1]!obMake("","int",E285))),"")</f>
        <v>0.2966234608730296</v>
      </c>
      <c r="AH285" s="24"/>
      <c r="IW285" s="28"/>
    </row>
    <row r="286" spans="1:257" x14ac:dyDescent="0.3">
      <c r="A286" s="28" t="str">
        <f t="shared" si="13"/>
        <v/>
      </c>
      <c r="B286" s="42">
        <f t="shared" si="12"/>
        <v>12.950000000000001</v>
      </c>
      <c r="C286" s="48">
        <f>IF($C$14,[1]!obget([1]!obcall("",$B$14,"getInitialMargin",[1]!obMake("","double",$B286))),"")</f>
        <v>0</v>
      </c>
      <c r="D286" s="45">
        <f>IF($C$13,[1]!obget([1]!obcall("",$B$13,"getInitialMargin",[1]!obMake("","double",$B286))),"")</f>
        <v>0</v>
      </c>
      <c r="E286" s="42">
        <f t="shared" si="14"/>
        <v>259</v>
      </c>
      <c r="F286" s="42">
        <f>IF($D$22,[1]!obget([1]!obcall("",$B$22,"get",[1]!obMake("","int",E286))),"")</f>
        <v>9.6818242985799916</v>
      </c>
      <c r="G286" s="42">
        <f>IF($D$22,[1]!obget([1]!obcall("",$B$23,"get",[1]!obMake("","int",E286)))^2,"")</f>
        <v>4.9208696076872491E-2</v>
      </c>
      <c r="H286" s="42">
        <f>IF($D$22,[1]!obget([1]!obcall("",$B$24,"get",[1]!obMake("","int",E286))),"")</f>
        <v>0.43265354219098118</v>
      </c>
      <c r="AH286" s="24"/>
      <c r="IW286" s="28"/>
    </row>
    <row r="287" spans="1:257" x14ac:dyDescent="0.3">
      <c r="A287" s="28">
        <f t="shared" si="13"/>
        <v>13</v>
      </c>
      <c r="B287" s="42">
        <f t="shared" si="12"/>
        <v>13</v>
      </c>
      <c r="C287" s="48">
        <f>IF($C$14,[1]!obget([1]!obcall("",$B$14,"getInitialMargin",[1]!obMake("","double",$B287))),"")</f>
        <v>0</v>
      </c>
      <c r="D287" s="45">
        <f>IF($C$13,[1]!obget([1]!obcall("",$B$13,"getInitialMargin",[1]!obMake("","double",$B287))),"")</f>
        <v>0</v>
      </c>
      <c r="E287" s="42">
        <f t="shared" si="14"/>
        <v>260</v>
      </c>
      <c r="F287" s="42">
        <f>IF($D$22,[1]!obget([1]!obcall("",$B$22,"get",[1]!obMake("","int",E287))),"")</f>
        <v>6.1935426523611303</v>
      </c>
      <c r="G287" s="42">
        <f>IF($D$22,[1]!obget([1]!obcall("",$B$23,"get",[1]!obMake("","int",E287)))^2,"")</f>
        <v>7.0359860270593228E-3</v>
      </c>
      <c r="H287" s="42">
        <f>IF($D$22,[1]!obget([1]!obcall("",$B$24,"get",[1]!obMake("","int",E287))),"")</f>
        <v>0.23623038372620497</v>
      </c>
      <c r="AH287" s="24"/>
      <c r="IW287" s="28"/>
    </row>
    <row r="288" spans="1:257" x14ac:dyDescent="0.3">
      <c r="A288" s="28" t="str">
        <f t="shared" si="13"/>
        <v/>
      </c>
      <c r="B288" s="42">
        <f t="shared" si="12"/>
        <v>13.05</v>
      </c>
      <c r="C288" s="48">
        <f>IF($C$14,[1]!obget([1]!obcall("",$B$14,"getInitialMargin",[1]!obMake("","double",$B288))),"")</f>
        <v>0</v>
      </c>
      <c r="D288" s="45">
        <f>IF($C$13,[1]!obget([1]!obcall("",$B$13,"getInitialMargin",[1]!obMake("","double",$B288))),"")</f>
        <v>0</v>
      </c>
      <c r="E288" s="42">
        <f t="shared" si="14"/>
        <v>261</v>
      </c>
      <c r="F288" s="42">
        <f>IF($D$22,[1]!obget([1]!obcall("",$B$22,"get",[1]!obMake("","int",E288))),"")</f>
        <v>4.3746421744932427</v>
      </c>
      <c r="G288" s="42">
        <f>IF($D$22,[1]!obget([1]!obcall("",$B$23,"get",[1]!obMake("","int",E288)))^2,"")</f>
        <v>6.7297916665611787E-2</v>
      </c>
      <c r="H288" s="42">
        <f>IF($D$22,[1]!obget([1]!obcall("",$B$24,"get",[1]!obMake("","int",E288))),"")</f>
        <v>0.35154224839681669</v>
      </c>
      <c r="AH288" s="24"/>
      <c r="IW288" s="28"/>
    </row>
    <row r="289" spans="1:257" x14ac:dyDescent="0.3">
      <c r="A289" s="28" t="str">
        <f t="shared" si="13"/>
        <v/>
      </c>
      <c r="B289" s="42">
        <f t="shared" si="12"/>
        <v>13.100000000000001</v>
      </c>
      <c r="C289" s="48">
        <f>IF($C$14,[1]!obget([1]!obcall("",$B$14,"getInitialMargin",[1]!obMake("","double",$B289))),"")</f>
        <v>0</v>
      </c>
      <c r="D289" s="45">
        <f>IF($C$13,[1]!obget([1]!obcall("",$B$13,"getInitialMargin",[1]!obMake("","double",$B289))),"")</f>
        <v>0</v>
      </c>
      <c r="E289" s="42">
        <f t="shared" si="14"/>
        <v>262</v>
      </c>
      <c r="F289" s="42">
        <f>IF($D$22,[1]!obget([1]!obcall("",$B$22,"get",[1]!obMake("","int",E289))),"")</f>
        <v>4.4467752524915714</v>
      </c>
      <c r="G289" s="42">
        <f>IF($D$22,[1]!obget([1]!obcall("",$B$23,"get",[1]!obMake("","int",E289)))^2,"")</f>
        <v>4.0630801610921766E-2</v>
      </c>
      <c r="H289" s="42">
        <f>IF($D$22,[1]!obget([1]!obcall("",$B$24,"get",[1]!obMake("","int",E289))),"")</f>
        <v>0.34412728550183813</v>
      </c>
      <c r="AH289" s="24"/>
      <c r="IW289" s="28"/>
    </row>
    <row r="290" spans="1:257" x14ac:dyDescent="0.3">
      <c r="A290" s="28" t="str">
        <f t="shared" si="13"/>
        <v/>
      </c>
      <c r="B290" s="42">
        <f t="shared" si="12"/>
        <v>13.15</v>
      </c>
      <c r="C290" s="48">
        <f>IF($C$14,[1]!obget([1]!obcall("",$B$14,"getInitialMargin",[1]!obMake("","double",$B290))),"")</f>
        <v>0</v>
      </c>
      <c r="D290" s="45">
        <f>IF($C$13,[1]!obget([1]!obcall("",$B$13,"getInitialMargin",[1]!obMake("","double",$B290))),"")</f>
        <v>0</v>
      </c>
      <c r="E290" s="42">
        <f t="shared" si="14"/>
        <v>263</v>
      </c>
      <c r="F290" s="42">
        <f>IF($D$22,[1]!obget([1]!obcall("",$B$22,"get",[1]!obMake("","int",E290))),"")</f>
        <v>3.3327122160121605</v>
      </c>
      <c r="G290" s="42">
        <f>IF($D$22,[1]!obget([1]!obcall("",$B$23,"get",[1]!obMake("","int",E290)))^2,"")</f>
        <v>4.2617055567459046E-2</v>
      </c>
      <c r="H290" s="42">
        <f>IF($D$22,[1]!obget([1]!obcall("",$B$24,"get",[1]!obMake("","int",E290))),"")</f>
        <v>0.48482988287146805</v>
      </c>
      <c r="AH290" s="24"/>
      <c r="IW290" s="28"/>
    </row>
    <row r="291" spans="1:257" x14ac:dyDescent="0.3">
      <c r="A291" s="28" t="str">
        <f t="shared" si="13"/>
        <v/>
      </c>
      <c r="B291" s="42">
        <f t="shared" si="12"/>
        <v>13.200000000000001</v>
      </c>
      <c r="C291" s="48">
        <f>IF($C$14,[1]!obget([1]!obcall("",$B$14,"getInitialMargin",[1]!obMake("","double",$B291))),"")</f>
        <v>0</v>
      </c>
      <c r="D291" s="45">
        <f>IF($C$13,[1]!obget([1]!obcall("",$B$13,"getInitialMargin",[1]!obMake("","double",$B291))),"")</f>
        <v>0</v>
      </c>
      <c r="E291" s="42">
        <f t="shared" si="14"/>
        <v>264</v>
      </c>
      <c r="F291" s="42">
        <f>IF($D$22,[1]!obget([1]!obcall("",$B$22,"get",[1]!obMake("","int",E291))),"")</f>
        <v>10.91374806863233</v>
      </c>
      <c r="G291" s="42">
        <f>IF($D$22,[1]!obget([1]!obcall("",$B$23,"get",[1]!obMake("","int",E291)))^2,"")</f>
        <v>2.4269841527364198E-2</v>
      </c>
      <c r="H291" s="42">
        <f>IF($D$22,[1]!obget([1]!obcall("",$B$24,"get",[1]!obMake("","int",E291))),"")</f>
        <v>0.63318092638026391</v>
      </c>
      <c r="AH291" s="24"/>
      <c r="IW291" s="28"/>
    </row>
    <row r="292" spans="1:257" x14ac:dyDescent="0.3">
      <c r="A292" s="28" t="str">
        <f t="shared" si="13"/>
        <v/>
      </c>
      <c r="B292" s="42">
        <f t="shared" si="12"/>
        <v>13.25</v>
      </c>
      <c r="C292" s="48">
        <f>IF($C$14,[1]!obget([1]!obcall("",$B$14,"getInitialMargin",[1]!obMake("","double",$B292))),"")</f>
        <v>0</v>
      </c>
      <c r="D292" s="45">
        <f>IF($C$13,[1]!obget([1]!obcall("",$B$13,"getInitialMargin",[1]!obMake("","double",$B292))),"")</f>
        <v>0</v>
      </c>
      <c r="E292" s="42">
        <f t="shared" si="14"/>
        <v>265</v>
      </c>
      <c r="F292" s="42">
        <f>IF($D$22,[1]!obget([1]!obcall("",$B$22,"get",[1]!obMake("","int",E292))),"")</f>
        <v>5.7566697505700608</v>
      </c>
      <c r="G292" s="42">
        <f>IF($D$22,[1]!obget([1]!obcall("",$B$23,"get",[1]!obMake("","int",E292)))^2,"")</f>
        <v>0.63851849618242673</v>
      </c>
      <c r="H292" s="42">
        <f>IF($D$22,[1]!obget([1]!obcall("",$B$24,"get",[1]!obMake("","int",E292))),"")</f>
        <v>0.25030826725945288</v>
      </c>
      <c r="AH292" s="24"/>
      <c r="IW292" s="28"/>
    </row>
    <row r="293" spans="1:257" x14ac:dyDescent="0.3">
      <c r="A293" s="28" t="str">
        <f t="shared" si="13"/>
        <v/>
      </c>
      <c r="B293" s="42">
        <f t="shared" si="12"/>
        <v>13.3</v>
      </c>
      <c r="C293" s="48">
        <f>IF($C$14,[1]!obget([1]!obcall("",$B$14,"getInitialMargin",[1]!obMake("","double",$B293))),"")</f>
        <v>0</v>
      </c>
      <c r="D293" s="45">
        <f>IF($C$13,[1]!obget([1]!obcall("",$B$13,"getInitialMargin",[1]!obMake("","double",$B293))),"")</f>
        <v>0</v>
      </c>
      <c r="E293" s="42">
        <f t="shared" si="14"/>
        <v>266</v>
      </c>
      <c r="F293" s="42">
        <f>IF($D$22,[1]!obget([1]!obcall("",$B$22,"get",[1]!obMake("","int",E293))),"")</f>
        <v>3.904950363663263</v>
      </c>
      <c r="G293" s="42">
        <f>IF($D$22,[1]!obget([1]!obcall("",$B$23,"get",[1]!obMake("","int",E293)))^2,"")</f>
        <v>1.8960508408500006E-2</v>
      </c>
      <c r="H293" s="42">
        <f>IF($D$22,[1]!obget([1]!obcall("",$B$24,"get",[1]!obMake("","int",E293))),"")</f>
        <v>0.40556465244617018</v>
      </c>
      <c r="AH293" s="24"/>
      <c r="IW293" s="28"/>
    </row>
    <row r="294" spans="1:257" x14ac:dyDescent="0.3">
      <c r="A294" s="28" t="str">
        <f t="shared" si="13"/>
        <v/>
      </c>
      <c r="B294" s="42">
        <f t="shared" si="12"/>
        <v>13.350000000000001</v>
      </c>
      <c r="C294" s="48">
        <f>IF($C$14,[1]!obget([1]!obcall("",$B$14,"getInitialMargin",[1]!obMake("","double",$B294))),"")</f>
        <v>0</v>
      </c>
      <c r="D294" s="45">
        <f>IF($C$13,[1]!obget([1]!obcall("",$B$13,"getInitialMargin",[1]!obMake("","double",$B294))),"")</f>
        <v>0</v>
      </c>
      <c r="E294" s="42">
        <f t="shared" si="14"/>
        <v>267</v>
      </c>
      <c r="F294" s="42">
        <f>IF($D$22,[1]!obget([1]!obcall("",$B$22,"get",[1]!obMake("","int",E294))),"")</f>
        <v>5.9778270137055864</v>
      </c>
      <c r="G294" s="42">
        <f>IF($D$22,[1]!obget([1]!obcall("",$B$23,"get",[1]!obMake("","int",E294)))^2,"")</f>
        <v>1.7890671355231966E-2</v>
      </c>
      <c r="H294" s="42">
        <f>IF($D$22,[1]!obget([1]!obcall("",$B$24,"get",[1]!obMake("","int",E294))),"")</f>
        <v>0.24210559464314152</v>
      </c>
      <c r="AH294" s="24"/>
      <c r="IW294" s="28"/>
    </row>
    <row r="295" spans="1:257" x14ac:dyDescent="0.3">
      <c r="A295" s="28" t="str">
        <f t="shared" si="13"/>
        <v/>
      </c>
      <c r="B295" s="42">
        <f t="shared" si="12"/>
        <v>13.4</v>
      </c>
      <c r="C295" s="48">
        <f>IF($C$14,[1]!obget([1]!obcall("",$B$14,"getInitialMargin",[1]!obMake("","double",$B295))),"")</f>
        <v>0</v>
      </c>
      <c r="D295" s="45">
        <f>IF($C$13,[1]!obget([1]!obcall("",$B$13,"getInitialMargin",[1]!obMake("","double",$B295))),"")</f>
        <v>0</v>
      </c>
      <c r="E295" s="42">
        <f t="shared" si="14"/>
        <v>268</v>
      </c>
      <c r="F295" s="42">
        <f>IF($D$22,[1]!obget([1]!obcall("",$B$22,"get",[1]!obMake("","int",E295))),"")</f>
        <v>4.3435667624484271</v>
      </c>
      <c r="G295" s="42">
        <f>IF($D$22,[1]!obget([1]!obcall("",$B$23,"get",[1]!obMake("","int",E295)))^2,"")</f>
        <v>8.9553820337420653E-2</v>
      </c>
      <c r="H295" s="42">
        <f>IF($D$22,[1]!obget([1]!obcall("",$B$24,"get",[1]!obMake("","int",E295))),"")</f>
        <v>0.35480900485976435</v>
      </c>
      <c r="AH295" s="24"/>
      <c r="IW295" s="28"/>
    </row>
    <row r="296" spans="1:257" x14ac:dyDescent="0.3">
      <c r="A296" s="28" t="str">
        <f t="shared" si="13"/>
        <v/>
      </c>
      <c r="B296" s="42">
        <f t="shared" si="12"/>
        <v>13.450000000000001</v>
      </c>
      <c r="C296" s="48">
        <f>IF($C$14,[1]!obget([1]!obcall("",$B$14,"getInitialMargin",[1]!obMake("","double",$B296))),"")</f>
        <v>0</v>
      </c>
      <c r="D296" s="45">
        <f>IF($C$13,[1]!obget([1]!obcall("",$B$13,"getInitialMargin",[1]!obMake("","double",$B296))),"")</f>
        <v>0</v>
      </c>
      <c r="E296" s="42">
        <f t="shared" si="14"/>
        <v>269</v>
      </c>
      <c r="F296" s="42">
        <f>IF($D$22,[1]!obget([1]!obcall("",$B$22,"get",[1]!obMake("","int",E296))),"")</f>
        <v>8.0326033485540886</v>
      </c>
      <c r="G296" s="42">
        <f>IF($D$22,[1]!obget([1]!obcall("",$B$23,"get",[1]!obMake("","int",E296)))^2,"")</f>
        <v>7.2724859305961134E-2</v>
      </c>
      <c r="H296" s="42">
        <f>IF($D$22,[1]!obget([1]!obcall("",$B$24,"get",[1]!obMake("","int",E296))),"")</f>
        <v>0.27137576366056626</v>
      </c>
      <c r="AH296" s="24"/>
      <c r="IW296" s="28"/>
    </row>
    <row r="297" spans="1:257" x14ac:dyDescent="0.3">
      <c r="A297" s="28">
        <f t="shared" si="13"/>
        <v>13.5</v>
      </c>
      <c r="B297" s="42">
        <f t="shared" si="12"/>
        <v>13.5</v>
      </c>
      <c r="C297" s="48">
        <f>IF($C$14,[1]!obget([1]!obcall("",$B$14,"getInitialMargin",[1]!obMake("","double",$B297))),"")</f>
        <v>0</v>
      </c>
      <c r="D297" s="45">
        <f>IF($C$13,[1]!obget([1]!obcall("",$B$13,"getInitialMargin",[1]!obMake("","double",$B297))),"")</f>
        <v>0</v>
      </c>
      <c r="E297" s="42">
        <f t="shared" si="14"/>
        <v>270</v>
      </c>
      <c r="F297" s="42">
        <f>IF($D$22,[1]!obget([1]!obcall("",$B$22,"get",[1]!obMake("","int",E297))),"")</f>
        <v>10.040808958961508</v>
      </c>
      <c r="G297" s="42">
        <f>IF($D$22,[1]!obget([1]!obcall("",$B$23,"get",[1]!obMake("","int",E297)))^2,"")</f>
        <v>0.66888872114735831</v>
      </c>
      <c r="H297" s="42">
        <f>IF($D$22,[1]!obget([1]!obcall("",$B$24,"get",[1]!obMake("","int",E297))),"")</f>
        <v>0.48401931758832584</v>
      </c>
      <c r="AH297" s="24"/>
      <c r="IW297" s="28"/>
    </row>
    <row r="298" spans="1:257" x14ac:dyDescent="0.3">
      <c r="A298" s="28" t="str">
        <f t="shared" si="13"/>
        <v/>
      </c>
      <c r="B298" s="42">
        <f t="shared" si="12"/>
        <v>13.55</v>
      </c>
      <c r="C298" s="48">
        <f>IF($C$14,[1]!obget([1]!obcall("",$B$14,"getInitialMargin",[1]!obMake("","double",$B298))),"")</f>
        <v>0</v>
      </c>
      <c r="D298" s="45">
        <f>IF($C$13,[1]!obget([1]!obcall("",$B$13,"getInitialMargin",[1]!obMake("","double",$B298))),"")</f>
        <v>0</v>
      </c>
      <c r="E298" s="42">
        <f t="shared" si="14"/>
        <v>271</v>
      </c>
      <c r="F298" s="42">
        <f>IF($D$22,[1]!obget([1]!obcall("",$B$22,"get",[1]!obMake("","int",E298))),"")</f>
        <v>10.033753722792838</v>
      </c>
      <c r="G298" s="42">
        <f>IF($D$22,[1]!obget([1]!obcall("",$B$23,"get",[1]!obMake("","int",E298)))^2,"")</f>
        <v>0.39242096436116558</v>
      </c>
      <c r="H298" s="42">
        <f>IF($D$22,[1]!obget([1]!obcall("",$B$24,"get",[1]!obMake("","int",E298))),"")</f>
        <v>0.48295380621868267</v>
      </c>
      <c r="AH298" s="24"/>
      <c r="IW298" s="28"/>
    </row>
    <row r="299" spans="1:257" x14ac:dyDescent="0.3">
      <c r="A299" s="28" t="str">
        <f t="shared" si="13"/>
        <v/>
      </c>
      <c r="B299" s="42">
        <f t="shared" si="12"/>
        <v>13.600000000000001</v>
      </c>
      <c r="C299" s="48">
        <f>IF($C$14,[1]!obget([1]!obcall("",$B$14,"getInitialMargin",[1]!obMake("","double",$B299))),"")</f>
        <v>0</v>
      </c>
      <c r="D299" s="45">
        <f>IF($C$13,[1]!obget([1]!obcall("",$B$13,"getInitialMargin",[1]!obMake("","double",$B299))),"")</f>
        <v>0</v>
      </c>
      <c r="E299" s="42">
        <f t="shared" si="14"/>
        <v>272</v>
      </c>
      <c r="F299" s="42">
        <f>IF($D$22,[1]!obget([1]!obcall("",$B$22,"get",[1]!obMake("","int",E299))),"")</f>
        <v>9.9119051623092034</v>
      </c>
      <c r="G299" s="42">
        <f>IF($D$22,[1]!obget([1]!obcall("",$B$23,"get",[1]!obMake("","int",E299)))^2,"")</f>
        <v>0.12189259090068984</v>
      </c>
      <c r="H299" s="42">
        <f>IF($D$22,[1]!obget([1]!obcall("",$B$24,"get",[1]!obMake("","int",E299))),"")</f>
        <v>0.46490599803298505</v>
      </c>
      <c r="AH299" s="24"/>
      <c r="IW299" s="28"/>
    </row>
    <row r="300" spans="1:257" x14ac:dyDescent="0.3">
      <c r="A300" s="28" t="str">
        <f t="shared" si="13"/>
        <v/>
      </c>
      <c r="B300" s="42">
        <f t="shared" si="12"/>
        <v>13.65</v>
      </c>
      <c r="C300" s="48">
        <f>IF($C$14,[1]!obget([1]!obcall("",$B$14,"getInitialMargin",[1]!obMake("","double",$B300))),"")</f>
        <v>0</v>
      </c>
      <c r="D300" s="45">
        <f>IF($C$13,[1]!obget([1]!obcall("",$B$13,"getInitialMargin",[1]!obMake("","double",$B300))),"")</f>
        <v>0</v>
      </c>
      <c r="E300" s="42">
        <f t="shared" si="14"/>
        <v>273</v>
      </c>
      <c r="F300" s="42">
        <f>IF($D$22,[1]!obget([1]!obcall("",$B$22,"get",[1]!obMake("","int",E300))),"")</f>
        <v>6.6931800285553003</v>
      </c>
      <c r="G300" s="42">
        <f>IF($D$22,[1]!obget([1]!obcall("",$B$23,"get",[1]!obMake("","int",E300)))^2,"")</f>
        <v>1.1129746866605099</v>
      </c>
      <c r="H300" s="42">
        <f>IF($D$22,[1]!obget([1]!obcall("",$B$24,"get",[1]!obMake("","int",E300))),"")</f>
        <v>0.23068401181613307</v>
      </c>
      <c r="AH300" s="24"/>
      <c r="IW300" s="28"/>
    </row>
    <row r="301" spans="1:257" x14ac:dyDescent="0.3">
      <c r="A301" s="28" t="str">
        <f t="shared" si="13"/>
        <v/>
      </c>
      <c r="B301" s="42">
        <f t="shared" si="12"/>
        <v>13.700000000000001</v>
      </c>
      <c r="C301" s="48">
        <f>IF($C$14,[1]!obget([1]!obcall("",$B$14,"getInitialMargin",[1]!obMake("","double",$B301))),"")</f>
        <v>0</v>
      </c>
      <c r="D301" s="45">
        <f>IF($C$13,[1]!obget([1]!obcall("",$B$13,"getInitialMargin",[1]!obMake("","double",$B301))),"")</f>
        <v>0</v>
      </c>
      <c r="E301" s="42">
        <f t="shared" si="14"/>
        <v>274</v>
      </c>
      <c r="F301" s="42">
        <f>IF($D$22,[1]!obget([1]!obcall("",$B$22,"get",[1]!obMake("","int",E301))),"")</f>
        <v>12.896421582848649</v>
      </c>
      <c r="G301" s="42">
        <f>IF($D$22,[1]!obget([1]!obcall("",$B$23,"get",[1]!obMake("","int",E301)))^2,"")</f>
        <v>0.18542246327536474</v>
      </c>
      <c r="H301" s="42">
        <f>IF($D$22,[1]!obget([1]!obcall("",$B$24,"get",[1]!obMake("","int",E301))),"")</f>
        <v>1.099669317592928</v>
      </c>
      <c r="AH301" s="24"/>
      <c r="IW301" s="28"/>
    </row>
    <row r="302" spans="1:257" x14ac:dyDescent="0.3">
      <c r="A302" s="28" t="str">
        <f t="shared" si="13"/>
        <v/>
      </c>
      <c r="B302" s="42">
        <f t="shared" si="12"/>
        <v>13.75</v>
      </c>
      <c r="C302" s="48">
        <f>IF($C$14,[1]!obget([1]!obcall("",$B$14,"getInitialMargin",[1]!obMake("","double",$B302))),"")</f>
        <v>0</v>
      </c>
      <c r="D302" s="45">
        <f>IF($C$13,[1]!obget([1]!obcall("",$B$13,"getInitialMargin",[1]!obMake("","double",$B302))),"")</f>
        <v>0</v>
      </c>
      <c r="E302" s="42">
        <f t="shared" si="14"/>
        <v>275</v>
      </c>
      <c r="F302" s="42">
        <f>IF($D$22,[1]!obget([1]!obcall("",$B$22,"get",[1]!obMake("","int",E302))),"")</f>
        <v>3.8071570709993203</v>
      </c>
      <c r="G302" s="42">
        <f>IF($D$22,[1]!obget([1]!obcall("",$B$23,"get",[1]!obMake("","int",E302)))^2,"")</f>
        <v>0.1939611766890407</v>
      </c>
      <c r="H302" s="42">
        <f>IF($D$22,[1]!obget([1]!obcall("",$B$24,"get",[1]!obMake("","int",E302))),"")</f>
        <v>0.41806425744305775</v>
      </c>
      <c r="AH302" s="24"/>
      <c r="IW302" s="28"/>
    </row>
    <row r="303" spans="1:257" x14ac:dyDescent="0.3">
      <c r="A303" s="28" t="str">
        <f t="shared" si="13"/>
        <v/>
      </c>
      <c r="B303" s="42">
        <f t="shared" si="12"/>
        <v>13.8</v>
      </c>
      <c r="C303" s="48">
        <f>IF($C$14,[1]!obget([1]!obcall("",$B$14,"getInitialMargin",[1]!obMake("","double",$B303))),"")</f>
        <v>0</v>
      </c>
      <c r="D303" s="45">
        <f>IF($C$13,[1]!obget([1]!obcall("",$B$13,"getInitialMargin",[1]!obMake("","double",$B303))),"")</f>
        <v>0</v>
      </c>
      <c r="E303" s="42">
        <f t="shared" si="14"/>
        <v>276</v>
      </c>
      <c r="F303" s="42">
        <f>IF($D$22,[1]!obget([1]!obcall("",$B$22,"get",[1]!obMake("","int",E303))),"")</f>
        <v>4.9790207662432033</v>
      </c>
      <c r="G303" s="42">
        <f>IF($D$22,[1]!obget([1]!obcall("",$B$23,"get",[1]!obMake("","int",E303)))^2,"")</f>
        <v>8.4856282517328421E-2</v>
      </c>
      <c r="H303" s="42">
        <f>IF($D$22,[1]!obget([1]!obcall("",$B$24,"get",[1]!obMake("","int",E303))),"")</f>
        <v>0.29667037809692964</v>
      </c>
      <c r="AH303" s="24"/>
      <c r="IW303" s="28"/>
    </row>
    <row r="304" spans="1:257" x14ac:dyDescent="0.3">
      <c r="A304" s="28" t="str">
        <f t="shared" si="13"/>
        <v/>
      </c>
      <c r="B304" s="42">
        <f t="shared" si="12"/>
        <v>13.850000000000001</v>
      </c>
      <c r="C304" s="48">
        <f>IF($C$14,[1]!obget([1]!obcall("",$B$14,"getInitialMargin",[1]!obMake("","double",$B304))),"")</f>
        <v>0</v>
      </c>
      <c r="D304" s="45">
        <f>IF($C$13,[1]!obget([1]!obcall("",$B$13,"getInitialMargin",[1]!obMake("","double",$B304))),"")</f>
        <v>0</v>
      </c>
      <c r="E304" s="42">
        <f t="shared" si="14"/>
        <v>277</v>
      </c>
      <c r="F304" s="42">
        <f>IF($D$22,[1]!obget([1]!obcall("",$B$22,"get",[1]!obMake("","int",E304))),"")</f>
        <v>4.9914563501359073</v>
      </c>
      <c r="G304" s="42">
        <f>IF($D$22,[1]!obget([1]!obcall("",$B$23,"get",[1]!obMake("","int",E304)))^2,"")</f>
        <v>1.58845201224431E-5</v>
      </c>
      <c r="H304" s="42">
        <f>IF($D$22,[1]!obget([1]!obcall("",$B$24,"get",[1]!obMake("","int",E304))),"")</f>
        <v>0.29571435483389408</v>
      </c>
      <c r="AH304" s="24"/>
      <c r="IW304" s="28"/>
    </row>
    <row r="305" spans="1:257" x14ac:dyDescent="0.3">
      <c r="A305" s="28" t="str">
        <f t="shared" si="13"/>
        <v/>
      </c>
      <c r="B305" s="42">
        <f t="shared" si="12"/>
        <v>13.9</v>
      </c>
      <c r="C305" s="48">
        <f>IF($C$14,[1]!obget([1]!obcall("",$B$14,"getInitialMargin",[1]!obMake("","double",$B305))),"")</f>
        <v>0</v>
      </c>
      <c r="D305" s="45">
        <f>IF($C$13,[1]!obget([1]!obcall("",$B$13,"getInitialMargin",[1]!obMake("","double",$B305))),"")</f>
        <v>0</v>
      </c>
      <c r="E305" s="42">
        <f t="shared" si="14"/>
        <v>278</v>
      </c>
      <c r="F305" s="42">
        <f>IF($D$22,[1]!obget([1]!obcall("",$B$22,"get",[1]!obMake("","int",E305))),"")</f>
        <v>6.2463983429614851</v>
      </c>
      <c r="G305" s="42">
        <f>IF($D$22,[1]!obget([1]!obcall("",$B$23,"get",[1]!obMake("","int",E305)))^2,"")</f>
        <v>2.8420919840674758E-2</v>
      </c>
      <c r="H305" s="42">
        <f>IF($D$22,[1]!obget([1]!obcall("",$B$24,"get",[1]!obMake("","int",E305))),"")</f>
        <v>0.23511099755101117</v>
      </c>
      <c r="AH305" s="24"/>
      <c r="IW305" s="28"/>
    </row>
    <row r="306" spans="1:257" x14ac:dyDescent="0.3">
      <c r="A306" s="28" t="str">
        <f t="shared" si="13"/>
        <v/>
      </c>
      <c r="B306" s="42">
        <f t="shared" si="12"/>
        <v>13.950000000000001</v>
      </c>
      <c r="C306" s="48">
        <f>IF($C$14,[1]!obget([1]!obcall("",$B$14,"getInitialMargin",[1]!obMake("","double",$B306))),"")</f>
        <v>0</v>
      </c>
      <c r="D306" s="45">
        <f>IF($C$13,[1]!obget([1]!obcall("",$B$13,"getInitialMargin",[1]!obMake("","double",$B306))),"")</f>
        <v>0</v>
      </c>
      <c r="E306" s="42">
        <f t="shared" si="14"/>
        <v>279</v>
      </c>
      <c r="F306" s="42">
        <f>IF($D$22,[1]!obget([1]!obcall("",$B$22,"get",[1]!obMake("","int",E306))),"")</f>
        <v>7.6921619644639954</v>
      </c>
      <c r="G306" s="42">
        <f>IF($D$22,[1]!obget([1]!obcall("",$B$23,"get",[1]!obMake("","int",E306)))^2,"")</f>
        <v>1.7363510022437283E-2</v>
      </c>
      <c r="H306" s="42">
        <f>IF($D$22,[1]!obget([1]!obcall("",$B$24,"get",[1]!obMake("","int",E306))),"")</f>
        <v>0.25336214399514678</v>
      </c>
      <c r="AH306" s="24"/>
      <c r="IW306" s="28"/>
    </row>
    <row r="307" spans="1:257" x14ac:dyDescent="0.3">
      <c r="A307" s="28">
        <f t="shared" si="13"/>
        <v>14</v>
      </c>
      <c r="B307" s="42">
        <f t="shared" si="12"/>
        <v>14</v>
      </c>
      <c r="C307" s="48">
        <f>IF($C$14,[1]!obget([1]!obcall("",$B$14,"getInitialMargin",[1]!obMake("","double",$B307))),"")</f>
        <v>0</v>
      </c>
      <c r="D307" s="45">
        <f>IF($C$13,[1]!obget([1]!obcall("",$B$13,"getInitialMargin",[1]!obMake("","double",$B307))),"")</f>
        <v>0</v>
      </c>
      <c r="E307" s="42">
        <f t="shared" si="14"/>
        <v>280</v>
      </c>
      <c r="F307" s="42">
        <f>IF($D$22,[1]!obget([1]!obcall("",$B$22,"get",[1]!obMake("","int",E307))),"")</f>
        <v>5.4294972288883212</v>
      </c>
      <c r="G307" s="42">
        <f>IF($D$22,[1]!obget([1]!obcall("",$B$23,"get",[1]!obMake("","int",E307)))^2,"")</f>
        <v>0.15909856398927175</v>
      </c>
      <c r="H307" s="42">
        <f>IF($D$22,[1]!obget([1]!obcall("",$B$24,"get",[1]!obMake("","int",E307))),"")</f>
        <v>0.2664894348438599</v>
      </c>
      <c r="AH307" s="24"/>
      <c r="IW307" s="28"/>
    </row>
    <row r="308" spans="1:257" x14ac:dyDescent="0.3">
      <c r="A308" s="28" t="str">
        <f t="shared" si="13"/>
        <v/>
      </c>
      <c r="B308" s="42">
        <f t="shared" si="12"/>
        <v>14.05</v>
      </c>
      <c r="C308" s="48">
        <f>IF($C$14,[1]!obget([1]!obcall("",$B$14,"getInitialMargin",[1]!obMake("","double",$B308))),"")</f>
        <v>0</v>
      </c>
      <c r="D308" s="45">
        <f>IF($C$13,[1]!obget([1]!obcall("",$B$13,"getInitialMargin",[1]!obMake("","double",$B308))),"")</f>
        <v>0</v>
      </c>
      <c r="E308" s="42">
        <f t="shared" si="14"/>
        <v>281</v>
      </c>
      <c r="F308" s="42">
        <f>IF($D$22,[1]!obget([1]!obcall("",$B$22,"get",[1]!obMake("","int",E308))),"")</f>
        <v>11.809306893668731</v>
      </c>
      <c r="G308" s="42">
        <f>IF($D$22,[1]!obget([1]!obcall("",$B$23,"get",[1]!obMake("","int",E308)))^2,"")</f>
        <v>2.6837056695307897</v>
      </c>
      <c r="H308" s="42">
        <f>IF($D$22,[1]!obget([1]!obcall("",$B$24,"get",[1]!obMake("","int",E308))),"")</f>
        <v>0.82193082112857319</v>
      </c>
      <c r="AH308" s="24"/>
      <c r="IW308" s="28"/>
    </row>
    <row r="309" spans="1:257" x14ac:dyDescent="0.3">
      <c r="A309" s="28" t="str">
        <f t="shared" si="13"/>
        <v/>
      </c>
      <c r="B309" s="42">
        <f t="shared" si="12"/>
        <v>14.100000000000001</v>
      </c>
      <c r="C309" s="48">
        <f>IF($C$14,[1]!obget([1]!obcall("",$B$14,"getInitialMargin",[1]!obMake("","double",$B309))),"")</f>
        <v>0</v>
      </c>
      <c r="D309" s="45">
        <f>IF($C$13,[1]!obget([1]!obcall("",$B$13,"getInitialMargin",[1]!obMake("","double",$B309))),"")</f>
        <v>0</v>
      </c>
      <c r="E309" s="42">
        <f t="shared" si="14"/>
        <v>282</v>
      </c>
      <c r="F309" s="42">
        <f>IF($D$22,[1]!obget([1]!obcall("",$B$22,"get",[1]!obMake("","int",E309))),"")</f>
        <v>10.960545589967939</v>
      </c>
      <c r="G309" s="42">
        <f>IF($D$22,[1]!obget([1]!obcall("",$B$23,"get",[1]!obMake("","int",E309)))^2,"")</f>
        <v>2.5630505328230129</v>
      </c>
      <c r="H309" s="42">
        <f>IF($D$22,[1]!obget([1]!obcall("",$B$24,"get",[1]!obMake("","int",E309))),"")</f>
        <v>0.64214817121407775</v>
      </c>
      <c r="AH309" s="24"/>
      <c r="IW309" s="28"/>
    </row>
    <row r="310" spans="1:257" x14ac:dyDescent="0.3">
      <c r="A310" s="28" t="str">
        <f t="shared" si="13"/>
        <v/>
      </c>
      <c r="B310" s="42">
        <f t="shared" si="12"/>
        <v>14.15</v>
      </c>
      <c r="C310" s="48">
        <f>IF($C$14,[1]!obget([1]!obcall("",$B$14,"getInitialMargin",[1]!obMake("","double",$B310))),"")</f>
        <v>0</v>
      </c>
      <c r="D310" s="45">
        <f>IF($C$13,[1]!obget([1]!obcall("",$B$13,"getInitialMargin",[1]!obMake("","double",$B310))),"")</f>
        <v>0</v>
      </c>
      <c r="E310" s="42">
        <f t="shared" si="14"/>
        <v>283</v>
      </c>
      <c r="F310" s="42">
        <f>IF($D$22,[1]!obget([1]!obcall("",$B$22,"get",[1]!obMake("","int",E310))),"")</f>
        <v>7.7611161798390036</v>
      </c>
      <c r="G310" s="42">
        <f>IF($D$22,[1]!obget([1]!obcall("",$B$23,"get",[1]!obMake("","int",E310)))^2,"")</f>
        <v>0.56364928701233752</v>
      </c>
      <c r="H310" s="42">
        <f>IF($D$22,[1]!obget([1]!obcall("",$B$24,"get",[1]!obMake("","int",E310))),"")</f>
        <v>0.2565884446853135</v>
      </c>
      <c r="AH310" s="24"/>
      <c r="IW310" s="28"/>
    </row>
    <row r="311" spans="1:257" x14ac:dyDescent="0.3">
      <c r="A311" s="28" t="str">
        <f t="shared" si="13"/>
        <v/>
      </c>
      <c r="B311" s="42">
        <f t="shared" si="12"/>
        <v>14.200000000000001</v>
      </c>
      <c r="C311" s="48">
        <f>IF($C$14,[1]!obget([1]!obcall("",$B$14,"getInitialMargin",[1]!obMake("","double",$B311))),"")</f>
        <v>0</v>
      </c>
      <c r="D311" s="45">
        <f>IF($C$13,[1]!obget([1]!obcall("",$B$13,"getInitialMargin",[1]!obMake("","double",$B311))),"")</f>
        <v>0</v>
      </c>
      <c r="E311" s="42">
        <f t="shared" si="14"/>
        <v>284</v>
      </c>
      <c r="F311" s="42">
        <f>IF($D$22,[1]!obget([1]!obcall("",$B$22,"get",[1]!obMake("","int",E311))),"")</f>
        <v>5.3897644260436808</v>
      </c>
      <c r="G311" s="42">
        <f>IF($D$22,[1]!obget([1]!obcall("",$B$23,"get",[1]!obMake("","int",E311)))^2,"")</f>
        <v>0.67946955636578121</v>
      </c>
      <c r="H311" s="42">
        <f>IF($D$22,[1]!obget([1]!obcall("",$B$24,"get",[1]!obMake("","int",E311))),"")</f>
        <v>0.26878334128984183</v>
      </c>
      <c r="AH311" s="24"/>
      <c r="IW311" s="28"/>
    </row>
    <row r="312" spans="1:257" x14ac:dyDescent="0.3">
      <c r="A312" s="28" t="str">
        <f t="shared" si="13"/>
        <v/>
      </c>
      <c r="B312" s="42">
        <f t="shared" si="12"/>
        <v>14.25</v>
      </c>
      <c r="C312" s="48">
        <f>IF($C$14,[1]!obget([1]!obcall("",$B$14,"getInitialMargin",[1]!obMake("","double",$B312))),"")</f>
        <v>0</v>
      </c>
      <c r="D312" s="45">
        <f>IF($C$13,[1]!obget([1]!obcall("",$B$13,"getInitialMargin",[1]!obMake("","double",$B312))),"")</f>
        <v>0</v>
      </c>
      <c r="E312" s="42">
        <f t="shared" si="14"/>
        <v>285</v>
      </c>
      <c r="F312" s="42">
        <f>IF($D$22,[1]!obget([1]!obcall("",$B$22,"get",[1]!obMake("","int",E312))),"")</f>
        <v>3.6710598010615407</v>
      </c>
      <c r="G312" s="42">
        <f>IF($D$22,[1]!obget([1]!obcall("",$B$23,"get",[1]!obMake("","int",E312)))^2,"")</f>
        <v>3.1579656852813297E-2</v>
      </c>
      <c r="H312" s="42">
        <f>IF($D$22,[1]!obget([1]!obcall("",$B$24,"get",[1]!obMake("","int",E312))),"")</f>
        <v>0.43617772831700236</v>
      </c>
      <c r="AH312" s="24"/>
      <c r="IW312" s="28"/>
    </row>
    <row r="313" spans="1:257" x14ac:dyDescent="0.3">
      <c r="A313" s="28" t="str">
        <f t="shared" si="13"/>
        <v/>
      </c>
      <c r="B313" s="42">
        <f t="shared" si="12"/>
        <v>14.3</v>
      </c>
      <c r="C313" s="48">
        <f>IF($C$14,[1]!obget([1]!obcall("",$B$14,"getInitialMargin",[1]!obMake("","double",$B313))),"")</f>
        <v>0</v>
      </c>
      <c r="D313" s="45">
        <f>IF($C$13,[1]!obget([1]!obcall("",$B$13,"getInitialMargin",[1]!obMake("","double",$B313))),"")</f>
        <v>0</v>
      </c>
      <c r="E313" s="42">
        <f t="shared" si="14"/>
        <v>286</v>
      </c>
      <c r="F313" s="42">
        <f>IF($D$22,[1]!obget([1]!obcall("",$B$22,"get",[1]!obMake("","int",E313))),"")</f>
        <v>6.5813260179770028</v>
      </c>
      <c r="G313" s="42">
        <f>IF($D$22,[1]!obget([1]!obcall("",$B$23,"get",[1]!obMake("","int",E313)))^2,"")</f>
        <v>9.5423170654150864E-3</v>
      </c>
      <c r="H313" s="42">
        <f>IF($D$22,[1]!obget([1]!obcall("",$B$24,"get",[1]!obMake("","int",E313))),"")</f>
        <v>0.23094733461184636</v>
      </c>
      <c r="AH313" s="24"/>
      <c r="IW313" s="28"/>
    </row>
    <row r="314" spans="1:257" x14ac:dyDescent="0.3">
      <c r="A314" s="28" t="str">
        <f t="shared" si="13"/>
        <v/>
      </c>
      <c r="B314" s="42">
        <f t="shared" si="12"/>
        <v>14.350000000000001</v>
      </c>
      <c r="C314" s="48">
        <f>IF($C$14,[1]!obget([1]!obcall("",$B$14,"getInitialMargin",[1]!obMake("","double",$B314))),"")</f>
        <v>0</v>
      </c>
      <c r="D314" s="45">
        <f>IF($C$13,[1]!obget([1]!obcall("",$B$13,"getInitialMargin",[1]!obMake("","double",$B314))),"")</f>
        <v>0</v>
      </c>
      <c r="E314" s="42">
        <f t="shared" si="14"/>
        <v>287</v>
      </c>
      <c r="F314" s="42">
        <f>IF($D$22,[1]!obget([1]!obcall("",$B$22,"get",[1]!obMake("","int",E314))),"")</f>
        <v>6.3466998711940104</v>
      </c>
      <c r="G314" s="42">
        <f>IF($D$22,[1]!obget([1]!obcall("",$B$23,"get",[1]!obMake("","int",E314)))^2,"")</f>
        <v>1.5741260602092339E-4</v>
      </c>
      <c r="H314" s="42">
        <f>IF($D$22,[1]!obget([1]!obcall("",$B$24,"get",[1]!obMake("","int",E314))),"")</f>
        <v>0.23333329061299635</v>
      </c>
      <c r="AH314" s="24"/>
      <c r="IW314" s="28"/>
    </row>
    <row r="315" spans="1:257" x14ac:dyDescent="0.3">
      <c r="A315" s="28" t="str">
        <f t="shared" si="13"/>
        <v/>
      </c>
      <c r="B315" s="42">
        <f t="shared" si="12"/>
        <v>14.4</v>
      </c>
      <c r="C315" s="48">
        <f>IF($C$14,[1]!obget([1]!obcall("",$B$14,"getInitialMargin",[1]!obMake("","double",$B315))),"")</f>
        <v>0</v>
      </c>
      <c r="D315" s="45">
        <f>IF($C$13,[1]!obget([1]!obcall("",$B$13,"getInitialMargin",[1]!obMake("","double",$B315))),"")</f>
        <v>0</v>
      </c>
      <c r="E315" s="42">
        <f t="shared" si="14"/>
        <v>288</v>
      </c>
      <c r="F315" s="42">
        <f>IF($D$22,[1]!obget([1]!obcall("",$B$22,"get",[1]!obMake("","int",E315))),"")</f>
        <v>9.4075447726904482</v>
      </c>
      <c r="G315" s="42">
        <f>IF($D$22,[1]!obget([1]!obcall("",$B$23,"get",[1]!obMake("","int",E315)))^2,"")</f>
        <v>7.6081890342268671E-2</v>
      </c>
      <c r="H315" s="42">
        <f>IF($D$22,[1]!obget([1]!obcall("",$B$24,"get",[1]!obMake("","int",E315))),"")</f>
        <v>0.39732559669214296</v>
      </c>
      <c r="AH315" s="24"/>
      <c r="IW315" s="28"/>
    </row>
    <row r="316" spans="1:257" x14ac:dyDescent="0.3">
      <c r="A316" s="28" t="str">
        <f t="shared" si="13"/>
        <v/>
      </c>
      <c r="B316" s="42">
        <f t="shared" si="12"/>
        <v>14.450000000000001</v>
      </c>
      <c r="C316" s="48">
        <f>IF($C$14,[1]!obget([1]!obcall("",$B$14,"getInitialMargin",[1]!obMake("","double",$B316))),"")</f>
        <v>0</v>
      </c>
      <c r="D316" s="45">
        <f>IF($C$13,[1]!obget([1]!obcall("",$B$13,"getInitialMargin",[1]!obMake("","double",$B316))),"")</f>
        <v>0</v>
      </c>
      <c r="E316" s="42">
        <f t="shared" si="14"/>
        <v>289</v>
      </c>
      <c r="F316" s="42">
        <f>IF($D$22,[1]!obget([1]!obcall("",$B$22,"get",[1]!obMake("","int",E316))),"")</f>
        <v>3.9655738399604048</v>
      </c>
      <c r="G316" s="42">
        <f>IF($D$22,[1]!obget([1]!obcall("",$B$23,"get",[1]!obMake("","int",E316)))^2,"")</f>
        <v>3.7105613649211543E-3</v>
      </c>
      <c r="H316" s="42">
        <f>IF($D$22,[1]!obget([1]!obcall("",$B$24,"get",[1]!obMake("","int",E316))),"")</f>
        <v>0.39803258405900827</v>
      </c>
      <c r="AH316" s="24"/>
      <c r="IW316" s="28"/>
    </row>
    <row r="317" spans="1:257" x14ac:dyDescent="0.3">
      <c r="A317" s="28">
        <f t="shared" si="13"/>
        <v>14.5</v>
      </c>
      <c r="B317" s="42">
        <f t="shared" si="12"/>
        <v>14.5</v>
      </c>
      <c r="C317" s="48">
        <f>IF($C$14,[1]!obget([1]!obcall("",$B$14,"getInitialMargin",[1]!obMake("","double",$B317))),"")</f>
        <v>0</v>
      </c>
      <c r="D317" s="45">
        <f>IF($C$13,[1]!obget([1]!obcall("",$B$13,"getInitialMargin",[1]!obMake("","double",$B317))),"")</f>
        <v>0</v>
      </c>
      <c r="E317" s="42">
        <f t="shared" si="14"/>
        <v>290</v>
      </c>
      <c r="F317" s="42">
        <f>IF($D$22,[1]!obget([1]!obcall("",$B$22,"get",[1]!obMake("","int",E317))),"")</f>
        <v>9.6295213758201559</v>
      </c>
      <c r="G317" s="42">
        <f>IF($D$22,[1]!obget([1]!obcall("",$B$23,"get",[1]!obMake("","int",E317)))^2,"")</f>
        <v>4.128520682576465E-6</v>
      </c>
      <c r="H317" s="42">
        <f>IF($D$22,[1]!obget([1]!obcall("",$B$24,"get",[1]!obMake("","int",E317))),"")</f>
        <v>0.42565491475700323</v>
      </c>
      <c r="AH317" s="24"/>
      <c r="IW317" s="28"/>
    </row>
    <row r="318" spans="1:257" x14ac:dyDescent="0.3">
      <c r="A318" s="28" t="str">
        <f t="shared" si="13"/>
        <v/>
      </c>
      <c r="B318" s="42">
        <f t="shared" si="12"/>
        <v>14.55</v>
      </c>
      <c r="C318" s="48">
        <f>IF($C$14,[1]!obget([1]!obcall("",$B$14,"getInitialMargin",[1]!obMake("","double",$B318))),"")</f>
        <v>0</v>
      </c>
      <c r="D318" s="45">
        <f>IF($C$13,[1]!obget([1]!obcall("",$B$13,"getInitialMargin",[1]!obMake("","double",$B318))),"")</f>
        <v>0</v>
      </c>
      <c r="E318" s="42">
        <f t="shared" si="14"/>
        <v>291</v>
      </c>
      <c r="F318" s="42">
        <f>IF($D$22,[1]!obget([1]!obcall("",$B$22,"get",[1]!obMake("","int",E318))),"")</f>
        <v>8.879352959570161</v>
      </c>
      <c r="G318" s="42">
        <f>IF($D$22,[1]!obget([1]!obcall("",$B$23,"get",[1]!obMake("","int",E318)))^2,"")</f>
        <v>0.1911734650575474</v>
      </c>
      <c r="H318" s="42">
        <f>IF($D$22,[1]!obget([1]!obcall("",$B$24,"get",[1]!obMake("","int",E318))),"")</f>
        <v>0.33885338841940671</v>
      </c>
      <c r="AH318" s="24"/>
      <c r="IW318" s="28"/>
    </row>
    <row r="319" spans="1:257" x14ac:dyDescent="0.3">
      <c r="A319" s="28" t="str">
        <f t="shared" si="13"/>
        <v/>
      </c>
      <c r="B319" s="42">
        <f t="shared" si="12"/>
        <v>14.600000000000001</v>
      </c>
      <c r="C319" s="48">
        <f>IF($C$14,[1]!obget([1]!obcall("",$B$14,"getInitialMargin",[1]!obMake("","double",$B319))),"")</f>
        <v>0</v>
      </c>
      <c r="D319" s="45">
        <f>IF($C$13,[1]!obget([1]!obcall("",$B$13,"getInitialMargin",[1]!obMake("","double",$B319))),"")</f>
        <v>0</v>
      </c>
      <c r="E319" s="42">
        <f t="shared" si="14"/>
        <v>292</v>
      </c>
      <c r="F319" s="42">
        <f>IF($D$22,[1]!obget([1]!obcall("",$B$22,"get",[1]!obMake("","int",E319))),"")</f>
        <v>15.38445156124042</v>
      </c>
      <c r="G319" s="42">
        <f>IF($D$22,[1]!obget([1]!obcall("",$B$23,"get",[1]!obMake("","int",E319)))^2,"")</f>
        <v>1.7178465810565251E-2</v>
      </c>
      <c r="H319" s="42">
        <f>IF($D$22,[1]!obget([1]!obcall("",$B$24,"get",[1]!obMake("","int",E319))),"")</f>
        <v>1.9359490630877554</v>
      </c>
      <c r="AH319" s="24"/>
      <c r="IW319" s="28"/>
    </row>
    <row r="320" spans="1:257" x14ac:dyDescent="0.3">
      <c r="A320" s="28" t="str">
        <f t="shared" si="13"/>
        <v/>
      </c>
      <c r="B320" s="42">
        <f t="shared" si="12"/>
        <v>14.65</v>
      </c>
      <c r="C320" s="48">
        <f>IF($C$14,[1]!obget([1]!obcall("",$B$14,"getInitialMargin",[1]!obMake("","double",$B320))),"")</f>
        <v>0</v>
      </c>
      <c r="D320" s="45">
        <f>IF($C$13,[1]!obget([1]!obcall("",$B$13,"getInitialMargin",[1]!obMake("","double",$B320))),"")</f>
        <v>0</v>
      </c>
      <c r="E320" s="42">
        <f t="shared" si="14"/>
        <v>293</v>
      </c>
      <c r="F320" s="42">
        <f>IF($D$22,[1]!obget([1]!obcall("",$B$22,"get",[1]!obMake("","int",E320))),"")</f>
        <v>14.380112429057025</v>
      </c>
      <c r="G320" s="42">
        <f>IF($D$22,[1]!obget([1]!obcall("",$B$23,"get",[1]!obMake("","int",E320)))^2,"")</f>
        <v>0.1024082526206691</v>
      </c>
      <c r="H320" s="42">
        <f>IF($D$22,[1]!obget([1]!obcall("",$B$24,"get",[1]!obMake("","int",E320))),"")</f>
        <v>1.56475880863605</v>
      </c>
      <c r="AH320" s="24"/>
      <c r="IW320" s="28"/>
    </row>
    <row r="321" spans="1:257" x14ac:dyDescent="0.3">
      <c r="A321" s="28" t="str">
        <f t="shared" si="13"/>
        <v/>
      </c>
      <c r="B321" s="42">
        <f t="shared" si="12"/>
        <v>14.700000000000001</v>
      </c>
      <c r="C321" s="48">
        <f>IF($C$14,[1]!obget([1]!obcall("",$B$14,"getInitialMargin",[1]!obMake("","double",$B321))),"")</f>
        <v>0</v>
      </c>
      <c r="D321" s="45">
        <f>IF($C$13,[1]!obget([1]!obcall("",$B$13,"getInitialMargin",[1]!obMake("","double",$B321))),"")</f>
        <v>0</v>
      </c>
      <c r="E321" s="42">
        <f t="shared" si="14"/>
        <v>294</v>
      </c>
      <c r="F321" s="42">
        <f>IF($D$22,[1]!obget([1]!obcall("",$B$22,"get",[1]!obMake("","int",E321))),"")</f>
        <v>21.945939600723662</v>
      </c>
      <c r="G321" s="42">
        <f>IF($D$22,[1]!obget([1]!obcall("",$B$23,"get",[1]!obMake("","int",E321)))^2,"")</f>
        <v>10.174473217376997</v>
      </c>
      <c r="H321" s="42">
        <f>IF($D$22,[1]!obget([1]!obcall("",$B$24,"get",[1]!obMake("","int",E321))),"")</f>
        <v>5.4807092000762916</v>
      </c>
      <c r="AH321" s="24"/>
      <c r="IW321" s="28"/>
    </row>
    <row r="322" spans="1:257" x14ac:dyDescent="0.3">
      <c r="A322" s="28" t="str">
        <f t="shared" si="13"/>
        <v/>
      </c>
      <c r="B322" s="42">
        <f t="shared" si="12"/>
        <v>14.75</v>
      </c>
      <c r="C322" s="48">
        <f>IF($C$14,[1]!obget([1]!obcall("",$B$14,"getInitialMargin",[1]!obMake("","double",$B322))),"")</f>
        <v>0</v>
      </c>
      <c r="D322" s="45">
        <f>IF($C$13,[1]!obget([1]!obcall("",$B$13,"getInitialMargin",[1]!obMake("","double",$B322))),"")</f>
        <v>0</v>
      </c>
      <c r="E322" s="42">
        <f t="shared" si="14"/>
        <v>295</v>
      </c>
      <c r="F322" s="42">
        <f>IF($D$22,[1]!obget([1]!obcall("",$B$22,"get",[1]!obMake("","int",E322))),"")</f>
        <v>7.7221839364636473</v>
      </c>
      <c r="G322" s="42">
        <f>IF($D$22,[1]!obget([1]!obcall("",$B$23,"get",[1]!obMake("","int",E322)))^2,"")</f>
        <v>2.459115238370102E-2</v>
      </c>
      <c r="H322" s="42">
        <f>IF($D$22,[1]!obget([1]!obcall("",$B$24,"get",[1]!obMake("","int",E322))),"")</f>
        <v>0.25474047954684842</v>
      </c>
      <c r="AH322" s="24"/>
      <c r="IW322" s="28"/>
    </row>
    <row r="323" spans="1:257" x14ac:dyDescent="0.3">
      <c r="A323" s="28" t="str">
        <f t="shared" si="13"/>
        <v/>
      </c>
      <c r="B323" s="42">
        <f t="shared" si="12"/>
        <v>14.8</v>
      </c>
      <c r="C323" s="48">
        <f>IF($C$14,[1]!obget([1]!obcall("",$B$14,"getInitialMargin",[1]!obMake("","double",$B323))),"")</f>
        <v>0</v>
      </c>
      <c r="D323" s="45">
        <f>IF($C$13,[1]!obget([1]!obcall("",$B$13,"getInitialMargin",[1]!obMake("","double",$B323))),"")</f>
        <v>0</v>
      </c>
      <c r="E323" s="42">
        <f t="shared" si="14"/>
        <v>296</v>
      </c>
      <c r="F323" s="42">
        <f>IF($D$22,[1]!obget([1]!obcall("",$B$22,"get",[1]!obMake("","int",E323))),"")</f>
        <v>8.1165243803110609</v>
      </c>
      <c r="G323" s="42">
        <f>IF($D$22,[1]!obget([1]!obcall("",$B$23,"get",[1]!obMake("","int",E323)))^2,"")</f>
        <v>0.10559598901832586</v>
      </c>
      <c r="H323" s="42">
        <f>IF($D$22,[1]!obget([1]!obcall("",$B$24,"get",[1]!obMake("","int",E323))),"")</f>
        <v>0.27661950475886843</v>
      </c>
      <c r="AH323" s="24"/>
      <c r="IW323" s="28"/>
    </row>
    <row r="324" spans="1:257" x14ac:dyDescent="0.3">
      <c r="A324" s="28" t="str">
        <f t="shared" si="13"/>
        <v/>
      </c>
      <c r="B324" s="42">
        <f t="shared" si="12"/>
        <v>14.850000000000001</v>
      </c>
      <c r="C324" s="48">
        <f>IF($C$14,[1]!obget([1]!obcall("",$B$14,"getInitialMargin",[1]!obMake("","double",$B324))),"")</f>
        <v>0</v>
      </c>
      <c r="D324" s="45">
        <f>IF($C$13,[1]!obget([1]!obcall("",$B$13,"getInitialMargin",[1]!obMake("","double",$B324))),"")</f>
        <v>0</v>
      </c>
      <c r="E324" s="42">
        <f t="shared" si="14"/>
        <v>297</v>
      </c>
      <c r="F324" s="42">
        <f>IF($D$22,[1]!obget([1]!obcall("",$B$22,"get",[1]!obMake("","int",E324))),"")</f>
        <v>4.0027857813253638</v>
      </c>
      <c r="G324" s="42">
        <f>IF($D$22,[1]!obget([1]!obcall("",$B$23,"get",[1]!obMake("","int",E324)))^2,"")</f>
        <v>2.0598394231163018E-2</v>
      </c>
      <c r="H324" s="42">
        <f>IF($D$22,[1]!obget([1]!obcall("",$B$24,"get",[1]!obMake("","int",E324))),"")</f>
        <v>0.39349136139565699</v>
      </c>
      <c r="AH324" s="24"/>
      <c r="IW324" s="28"/>
    </row>
    <row r="325" spans="1:257" x14ac:dyDescent="0.3">
      <c r="A325" s="28" t="str">
        <f t="shared" si="13"/>
        <v/>
      </c>
      <c r="B325" s="42">
        <f t="shared" si="12"/>
        <v>14.9</v>
      </c>
      <c r="C325" s="48">
        <f>IF($C$14,[1]!obget([1]!obcall("",$B$14,"getInitialMargin",[1]!obMake("","double",$B325))),"")</f>
        <v>0</v>
      </c>
      <c r="D325" s="45">
        <f>IF($C$13,[1]!obget([1]!obcall("",$B$13,"getInitialMargin",[1]!obMake("","double",$B325))),"")</f>
        <v>0</v>
      </c>
      <c r="E325" s="42">
        <f t="shared" si="14"/>
        <v>298</v>
      </c>
      <c r="F325" s="42">
        <f>IF($D$22,[1]!obget([1]!obcall("",$B$22,"get",[1]!obMake("","int",E325))),"")</f>
        <v>10.577673814553314</v>
      </c>
      <c r="G325" s="42">
        <f>IF($D$22,[1]!obget([1]!obcall("",$B$23,"get",[1]!obMake("","int",E325)))^2,"")</f>
        <v>1.4218744845336806</v>
      </c>
      <c r="H325" s="42">
        <f>IF($D$22,[1]!obget([1]!obcall("",$B$24,"get",[1]!obMake("","int",E325))),"")</f>
        <v>0.57168535437635004</v>
      </c>
      <c r="AH325" s="24"/>
      <c r="IW325" s="28"/>
    </row>
    <row r="326" spans="1:257" x14ac:dyDescent="0.3">
      <c r="A326" s="28" t="str">
        <f t="shared" si="13"/>
        <v/>
      </c>
      <c r="B326" s="42">
        <f t="shared" si="12"/>
        <v>14.950000000000001</v>
      </c>
      <c r="C326" s="48">
        <f>IF($C$14,[1]!obget([1]!obcall("",$B$14,"getInitialMargin",[1]!obMake("","double",$B326))),"")</f>
        <v>0</v>
      </c>
      <c r="D326" s="45">
        <f>IF($C$13,[1]!obget([1]!obcall("",$B$13,"getInitialMargin",[1]!obMake("","double",$B326))),"")</f>
        <v>0</v>
      </c>
      <c r="E326" s="42">
        <f t="shared" si="14"/>
        <v>299</v>
      </c>
      <c r="F326" s="42">
        <f>IF($D$22,[1]!obget([1]!obcall("",$B$22,"get",[1]!obMake("","int",E326))),"")</f>
        <v>6.485794776912277</v>
      </c>
      <c r="G326" s="42">
        <f>IF($D$22,[1]!obget([1]!obcall("",$B$23,"get",[1]!obMake("","int",E326)))^2,"")</f>
        <v>0.53605219689481132</v>
      </c>
      <c r="H326" s="42">
        <f>IF($D$22,[1]!obget([1]!obcall("",$B$24,"get",[1]!obMake("","int",E326))),"")</f>
        <v>0.23161909438173134</v>
      </c>
      <c r="AH326" s="24"/>
      <c r="IW326" s="28"/>
    </row>
    <row r="327" spans="1:257" x14ac:dyDescent="0.3">
      <c r="A327" s="28">
        <f t="shared" si="13"/>
        <v>15</v>
      </c>
      <c r="B327" s="42">
        <f t="shared" si="12"/>
        <v>15</v>
      </c>
      <c r="C327" s="48">
        <f>IF($C$14,[1]!obget([1]!obcall("",$B$14,"getInitialMargin",[1]!obMake("","double",$B327))),"")</f>
        <v>0</v>
      </c>
      <c r="D327" s="45">
        <f>IF($C$13,[1]!obget([1]!obcall("",$B$13,"getInitialMargin",[1]!obMake("","double",$B327))),"")</f>
        <v>0</v>
      </c>
      <c r="E327" s="42">
        <f t="shared" si="14"/>
        <v>300</v>
      </c>
      <c r="F327" s="42">
        <f>IF($D$22,[1]!obget([1]!obcall("",$B$22,"get",[1]!obMake("","int",E327))),"")</f>
        <v>7.6538057151070324</v>
      </c>
      <c r="G327" s="42">
        <f>IF($D$22,[1]!obget([1]!obcall("",$B$23,"get",[1]!obMake("","int",E327)))^2,"")</f>
        <v>8.8286905627531401E-2</v>
      </c>
      <c r="H327" s="42">
        <f>IF($D$22,[1]!obget([1]!obcall("",$B$24,"get",[1]!obMake("","int",E327))),"")</f>
        <v>0.2516603312373733</v>
      </c>
      <c r="AH327" s="24"/>
      <c r="IW327" s="28"/>
    </row>
    <row r="328" spans="1:257" x14ac:dyDescent="0.3">
      <c r="A328" s="28" t="str">
        <f t="shared" si="13"/>
        <v/>
      </c>
      <c r="B328" s="42">
        <f t="shared" si="12"/>
        <v>15.05</v>
      </c>
      <c r="C328" s="48">
        <f>IF($C$14,[1]!obget([1]!obcall("",$B$14,"getInitialMargin",[1]!obMake("","double",$B328))),"")</f>
        <v>0</v>
      </c>
      <c r="D328" s="45">
        <f>IF($C$13,[1]!obget([1]!obcall("",$B$13,"getInitialMargin",[1]!obMake("","double",$B328))),"")</f>
        <v>0</v>
      </c>
      <c r="E328" s="42">
        <f t="shared" si="14"/>
        <v>301</v>
      </c>
      <c r="F328" s="42">
        <f>IF($D$22,[1]!obget([1]!obcall("",$B$22,"get",[1]!obMake("","int",E328))),"")</f>
        <v>8.6810517173926431</v>
      </c>
      <c r="G328" s="42">
        <f>IF($D$22,[1]!obget([1]!obcall("",$B$23,"get",[1]!obMake("","int",E328)))^2,"")</f>
        <v>2.0054863354755412E-2</v>
      </c>
      <c r="H328" s="42">
        <f>IF($D$22,[1]!obget([1]!obcall("",$B$24,"get",[1]!obMake("","int",E328))),"")</f>
        <v>0.320150364420974</v>
      </c>
      <c r="AH328" s="24"/>
      <c r="IW328" s="28"/>
    </row>
    <row r="329" spans="1:257" x14ac:dyDescent="0.3">
      <c r="A329" s="28" t="str">
        <f t="shared" si="13"/>
        <v/>
      </c>
      <c r="B329" s="42">
        <f t="shared" si="12"/>
        <v>15.100000000000001</v>
      </c>
      <c r="C329" s="48">
        <f>IF($C$14,[1]!obget([1]!obcall("",$B$14,"getInitialMargin",[1]!obMake("","double",$B329))),"")</f>
        <v>0</v>
      </c>
      <c r="D329" s="45">
        <f>IF($C$13,[1]!obget([1]!obcall("",$B$13,"getInitialMargin",[1]!obMake("","double",$B329))),"")</f>
        <v>0</v>
      </c>
      <c r="E329" s="42">
        <f t="shared" si="14"/>
        <v>302</v>
      </c>
      <c r="F329" s="42">
        <f>IF($D$22,[1]!obget([1]!obcall("",$B$22,"get",[1]!obMake("","int",E329))),"")</f>
        <v>7.1892744386582006</v>
      </c>
      <c r="G329" s="42">
        <f>IF($D$22,[1]!obget([1]!obcall("",$B$23,"get",[1]!obMake("","int",E329)))^2,"")</f>
        <v>0.36723012862657356</v>
      </c>
      <c r="H329" s="42">
        <f>IF($D$22,[1]!obget([1]!obcall("",$B$24,"get",[1]!obMake("","int",E329))),"")</f>
        <v>0.23631884427194438</v>
      </c>
      <c r="AH329" s="24"/>
      <c r="IW329" s="28"/>
    </row>
    <row r="330" spans="1:257" x14ac:dyDescent="0.3">
      <c r="A330" s="28" t="str">
        <f t="shared" si="13"/>
        <v/>
      </c>
      <c r="B330" s="42">
        <f t="shared" si="12"/>
        <v>15.15</v>
      </c>
      <c r="C330" s="48">
        <f>IF($C$14,[1]!obget([1]!obcall("",$B$14,"getInitialMargin",[1]!obMake("","double",$B330))),"")</f>
        <v>0</v>
      </c>
      <c r="D330" s="45">
        <f>IF($C$13,[1]!obget([1]!obcall("",$B$13,"getInitialMargin",[1]!obMake("","double",$B330))),"")</f>
        <v>0</v>
      </c>
      <c r="E330" s="42">
        <f t="shared" si="14"/>
        <v>303</v>
      </c>
      <c r="F330" s="42">
        <f>IF($D$22,[1]!obget([1]!obcall("",$B$22,"get",[1]!obMake("","int",E330))),"")</f>
        <v>7.5871861373185521</v>
      </c>
      <c r="G330" s="42">
        <f>IF($D$22,[1]!obget([1]!obcall("",$B$23,"get",[1]!obMake("","int",E330)))^2,"")</f>
        <v>0.29871117189775648</v>
      </c>
      <c r="H330" s="42">
        <f>IF($D$22,[1]!obget([1]!obcall("",$B$24,"get",[1]!obMake("","int",E330))),"")</f>
        <v>0.24886225473661194</v>
      </c>
      <c r="AH330" s="24"/>
      <c r="IW330" s="28"/>
    </row>
    <row r="331" spans="1:257" x14ac:dyDescent="0.3">
      <c r="A331" s="28" t="str">
        <f t="shared" si="13"/>
        <v/>
      </c>
      <c r="B331" s="42">
        <f t="shared" si="12"/>
        <v>15.200000000000001</v>
      </c>
      <c r="C331" s="48">
        <f>IF($C$14,[1]!obget([1]!obcall("",$B$14,"getInitialMargin",[1]!obMake("","double",$B331))),"")</f>
        <v>0</v>
      </c>
      <c r="D331" s="45">
        <f>IF($C$13,[1]!obget([1]!obcall("",$B$13,"getInitialMargin",[1]!obMake("","double",$B331))),"")</f>
        <v>0</v>
      </c>
      <c r="E331" s="42">
        <f t="shared" si="14"/>
        <v>304</v>
      </c>
      <c r="F331" s="42">
        <f>IF($D$22,[1]!obget([1]!obcall("",$B$22,"get",[1]!obMake("","int",E331))),"")</f>
        <v>13.186351295967917</v>
      </c>
      <c r="G331" s="42">
        <f>IF($D$22,[1]!obget([1]!obcall("",$B$23,"get",[1]!obMake("","int",E331)))^2,"")</f>
        <v>2.8090653837589423</v>
      </c>
      <c r="H331" s="42">
        <f>IF($D$22,[1]!obget([1]!obcall("",$B$24,"get",[1]!obMake("","int",E331))),"")</f>
        <v>1.1827463868536237</v>
      </c>
      <c r="AH331" s="24"/>
      <c r="IW331" s="28"/>
    </row>
    <row r="332" spans="1:257" x14ac:dyDescent="0.3">
      <c r="A332" s="28" t="str">
        <f t="shared" si="13"/>
        <v/>
      </c>
      <c r="B332" s="42">
        <f t="shared" si="12"/>
        <v>15.25</v>
      </c>
      <c r="C332" s="48">
        <f>IF($C$14,[1]!obget([1]!obcall("",$B$14,"getInitialMargin",[1]!obMake("","double",$B332))),"")</f>
        <v>0</v>
      </c>
      <c r="D332" s="45">
        <f>IF($C$13,[1]!obget([1]!obcall("",$B$13,"getInitialMargin",[1]!obMake("","double",$B332))),"")</f>
        <v>0</v>
      </c>
      <c r="E332" s="42">
        <f t="shared" si="14"/>
        <v>305</v>
      </c>
      <c r="F332" s="42">
        <f>IF($D$22,[1]!obget([1]!obcall("",$B$22,"get",[1]!obMake("","int",E332))),"")</f>
        <v>3.3383398302872975</v>
      </c>
      <c r="G332" s="42">
        <f>IF($D$22,[1]!obget([1]!obcall("",$B$23,"get",[1]!obMake("","int",E332)))^2,"")</f>
        <v>0.17516267887314188</v>
      </c>
      <c r="H332" s="42">
        <f>IF($D$22,[1]!obget([1]!obcall("",$B$24,"get",[1]!obMake("","int",E332))),"")</f>
        <v>0.48397843572472121</v>
      </c>
      <c r="AH332" s="24"/>
      <c r="IW332" s="28"/>
    </row>
    <row r="333" spans="1:257" x14ac:dyDescent="0.3">
      <c r="A333" s="28" t="str">
        <f t="shared" si="13"/>
        <v/>
      </c>
      <c r="B333" s="42">
        <f t="shared" si="12"/>
        <v>15.3</v>
      </c>
      <c r="C333" s="48">
        <f>IF($C$14,[1]!obget([1]!obcall("",$B$14,"getInitialMargin",[1]!obMake("","double",$B333))),"")</f>
        <v>0</v>
      </c>
      <c r="D333" s="45">
        <f>IF($C$13,[1]!obget([1]!obcall("",$B$13,"getInitialMargin",[1]!obMake("","double",$B333))),"")</f>
        <v>0</v>
      </c>
      <c r="E333" s="42">
        <f t="shared" si="14"/>
        <v>306</v>
      </c>
      <c r="F333" s="42">
        <f>IF($D$22,[1]!obget([1]!obcall("",$B$22,"get",[1]!obMake("","int",E333))),"")</f>
        <v>4.7133406537007243</v>
      </c>
      <c r="G333" s="42">
        <f>IF($D$22,[1]!obget([1]!obcall("",$B$23,"get",[1]!obMake("","int",E333)))^2,"")</f>
        <v>1.3679769633203033E-2</v>
      </c>
      <c r="H333" s="42">
        <f>IF($D$22,[1]!obget([1]!obcall("",$B$24,"get",[1]!obMake("","int",E333))),"")</f>
        <v>0.31876196144600066</v>
      </c>
      <c r="AH333" s="24"/>
      <c r="IW333" s="28"/>
    </row>
    <row r="334" spans="1:257" x14ac:dyDescent="0.3">
      <c r="A334" s="28" t="str">
        <f t="shared" si="13"/>
        <v/>
      </c>
      <c r="B334" s="42">
        <f t="shared" si="12"/>
        <v>15.350000000000001</v>
      </c>
      <c r="C334" s="48">
        <f>IF($C$14,[1]!obget([1]!obcall("",$B$14,"getInitialMargin",[1]!obMake("","double",$B334))),"")</f>
        <v>0</v>
      </c>
      <c r="D334" s="45">
        <f>IF($C$13,[1]!obget([1]!obcall("",$B$13,"getInitialMargin",[1]!obMake("","double",$B334))),"")</f>
        <v>0</v>
      </c>
      <c r="E334" s="42">
        <f t="shared" si="14"/>
        <v>307</v>
      </c>
      <c r="F334" s="42">
        <f>IF($D$22,[1]!obget([1]!obcall("",$B$22,"get",[1]!obMake("","int",E334))),"")</f>
        <v>4.3729578362487631</v>
      </c>
      <c r="G334" s="42">
        <f>IF($D$22,[1]!obget([1]!obcall("",$B$23,"get",[1]!obMake("","int",E334)))^2,"")</f>
        <v>7.0537493972153101E-2</v>
      </c>
      <c r="H334" s="42">
        <f>IF($D$22,[1]!obget([1]!obcall("",$B$24,"get",[1]!obMake("","int",E334))),"")</f>
        <v>0.35171819535245669</v>
      </c>
      <c r="AH334" s="24"/>
      <c r="IW334" s="28"/>
    </row>
    <row r="335" spans="1:257" x14ac:dyDescent="0.3">
      <c r="A335" s="28" t="str">
        <f t="shared" si="13"/>
        <v/>
      </c>
      <c r="B335" s="42">
        <f t="shared" si="12"/>
        <v>15.4</v>
      </c>
      <c r="C335" s="48">
        <f>IF($C$14,[1]!obget([1]!obcall("",$B$14,"getInitialMargin",[1]!obMake("","double",$B335))),"")</f>
        <v>0</v>
      </c>
      <c r="D335" s="45">
        <f>IF($C$13,[1]!obget([1]!obcall("",$B$13,"getInitialMargin",[1]!obMake("","double",$B335))),"")</f>
        <v>0</v>
      </c>
      <c r="E335" s="42">
        <f t="shared" si="14"/>
        <v>308</v>
      </c>
      <c r="F335" s="42">
        <f>IF($D$22,[1]!obget([1]!obcall("",$B$22,"get",[1]!obMake("","int",E335))),"")</f>
        <v>4.2752229825901509</v>
      </c>
      <c r="G335" s="42">
        <f>IF($D$22,[1]!obget([1]!obcall("",$B$23,"get",[1]!obMake("","int",E335)))^2,"")</f>
        <v>5.8293696163929216E-2</v>
      </c>
      <c r="H335" s="42">
        <f>IF($D$22,[1]!obget([1]!obcall("",$B$24,"get",[1]!obMake("","int",E335))),"")</f>
        <v>0.36214680021250267</v>
      </c>
      <c r="AH335" s="24"/>
      <c r="IW335" s="28"/>
    </row>
    <row r="336" spans="1:257" x14ac:dyDescent="0.3">
      <c r="A336" s="28" t="str">
        <f t="shared" si="13"/>
        <v/>
      </c>
      <c r="B336" s="42">
        <f t="shared" si="12"/>
        <v>15.450000000000001</v>
      </c>
      <c r="C336" s="48">
        <f>IF($C$14,[1]!obget([1]!obcall("",$B$14,"getInitialMargin",[1]!obMake("","double",$B336))),"")</f>
        <v>0</v>
      </c>
      <c r="D336" s="45">
        <f>IF($C$13,[1]!obget([1]!obcall("",$B$13,"getInitialMargin",[1]!obMake("","double",$B336))),"")</f>
        <v>0</v>
      </c>
      <c r="E336" s="42">
        <f t="shared" si="14"/>
        <v>309</v>
      </c>
      <c r="F336" s="42">
        <f>IF($D$22,[1]!obget([1]!obcall("",$B$22,"get",[1]!obMake("","int",E336))),"")</f>
        <v>8.1697234029093408</v>
      </c>
      <c r="G336" s="42">
        <f>IF($D$22,[1]!obget([1]!obcall("",$B$23,"get",[1]!obMake("","int",E336)))^2,"")</f>
        <v>8.5994719868013506E-2</v>
      </c>
      <c r="H336" s="42">
        <f>IF($D$22,[1]!obget([1]!obcall("",$B$24,"get",[1]!obMake("","int",E336))),"")</f>
        <v>0.28010813895651165</v>
      </c>
      <c r="AH336" s="24"/>
      <c r="IW336" s="28"/>
    </row>
    <row r="337" spans="1:257" x14ac:dyDescent="0.3">
      <c r="A337" s="28">
        <f t="shared" si="13"/>
        <v>15.5</v>
      </c>
      <c r="B337" s="42">
        <f t="shared" si="12"/>
        <v>15.5</v>
      </c>
      <c r="C337" s="48">
        <f>IF($C$14,[1]!obget([1]!obcall("",$B$14,"getInitialMargin",[1]!obMake("","double",$B337))),"")</f>
        <v>0</v>
      </c>
      <c r="D337" s="45">
        <f>IF($C$13,[1]!obget([1]!obcall("",$B$13,"getInitialMargin",[1]!obMake("","double",$B337))),"")</f>
        <v>0</v>
      </c>
      <c r="E337" s="42">
        <f t="shared" si="14"/>
        <v>310</v>
      </c>
      <c r="F337" s="42">
        <f>IF($D$22,[1]!obget([1]!obcall("",$B$22,"get",[1]!obMake("","int",E337))),"")</f>
        <v>5.150038333178915</v>
      </c>
      <c r="G337" s="42">
        <f>IF($D$22,[1]!obget([1]!obcall("",$B$23,"get",[1]!obMake("","int",E337)))^2,"")</f>
        <v>0.42405553655464256</v>
      </c>
      <c r="H337" s="42">
        <f>IF($D$22,[1]!obget([1]!obcall("",$B$24,"get",[1]!obMake("","int",E337))),"")</f>
        <v>0.28413459424763987</v>
      </c>
      <c r="AH337" s="24"/>
      <c r="IW337" s="28"/>
    </row>
    <row r="338" spans="1:257" x14ac:dyDescent="0.3">
      <c r="A338" s="28" t="str">
        <f t="shared" si="13"/>
        <v/>
      </c>
      <c r="B338" s="42">
        <f t="shared" si="12"/>
        <v>15.55</v>
      </c>
      <c r="C338" s="48">
        <f>IF($C$14,[1]!obget([1]!obcall("",$B$14,"getInitialMargin",[1]!obMake("","double",$B338))),"")</f>
        <v>0</v>
      </c>
      <c r="D338" s="45">
        <f>IF($C$13,[1]!obget([1]!obcall("",$B$13,"getInitialMargin",[1]!obMake("","double",$B338))),"")</f>
        <v>0</v>
      </c>
      <c r="E338" s="42">
        <f t="shared" si="14"/>
        <v>311</v>
      </c>
      <c r="F338" s="42">
        <f>IF($D$22,[1]!obget([1]!obcall("",$B$22,"get",[1]!obMake("","int",E338))),"")</f>
        <v>2.292947775148674</v>
      </c>
      <c r="G338" s="42">
        <f>IF($D$22,[1]!obget([1]!obcall("",$B$23,"get",[1]!obMake("","int",E338)))^2,"")</f>
        <v>1.5708716592439224E-2</v>
      </c>
      <c r="H338" s="42">
        <f>IF($D$22,[1]!obget([1]!obcall("",$B$24,"get",[1]!obMake("","int",E338))),"")</f>
        <v>0.66666113935674876</v>
      </c>
      <c r="AH338" s="24"/>
      <c r="IW338" s="28"/>
    </row>
    <row r="339" spans="1:257" x14ac:dyDescent="0.3">
      <c r="A339" s="28" t="str">
        <f t="shared" si="13"/>
        <v/>
      </c>
      <c r="B339" s="42">
        <f t="shared" si="12"/>
        <v>15.600000000000001</v>
      </c>
      <c r="C339" s="48">
        <f>IF($C$14,[1]!obget([1]!obcall("",$B$14,"getInitialMargin",[1]!obMake("","double",$B339))),"")</f>
        <v>0</v>
      </c>
      <c r="D339" s="45">
        <f>IF($C$13,[1]!obget([1]!obcall("",$B$13,"getInitialMargin",[1]!obMake("","double",$B339))),"")</f>
        <v>0</v>
      </c>
      <c r="E339" s="42">
        <f t="shared" si="14"/>
        <v>312</v>
      </c>
      <c r="F339" s="42">
        <f>IF($D$22,[1]!obget([1]!obcall("",$B$22,"get",[1]!obMake("","int",E339))),"")</f>
        <v>8.044841198530376</v>
      </c>
      <c r="G339" s="42">
        <f>IF($D$22,[1]!obget([1]!obcall("",$B$23,"get",[1]!obMake("","int",E339)))^2,"")</f>
        <v>7.9669966231836059E-2</v>
      </c>
      <c r="H339" s="42">
        <f>IF($D$22,[1]!obget([1]!obcall("",$B$24,"get",[1]!obMake("","int",E339))),"")</f>
        <v>0.27212064957322735</v>
      </c>
      <c r="AH339" s="24"/>
      <c r="IW339" s="28"/>
    </row>
    <row r="340" spans="1:257" x14ac:dyDescent="0.3">
      <c r="A340" s="28" t="str">
        <f t="shared" si="13"/>
        <v/>
      </c>
      <c r="B340" s="42">
        <f t="shared" si="12"/>
        <v>15.65</v>
      </c>
      <c r="C340" s="48">
        <f>IF($C$14,[1]!obget([1]!obcall("",$B$14,"getInitialMargin",[1]!obMake("","double",$B340))),"")</f>
        <v>0</v>
      </c>
      <c r="D340" s="45">
        <f>IF($C$13,[1]!obget([1]!obcall("",$B$13,"getInitialMargin",[1]!obMake("","double",$B340))),"")</f>
        <v>0</v>
      </c>
      <c r="E340" s="42">
        <f t="shared" si="14"/>
        <v>313</v>
      </c>
      <c r="F340" s="42">
        <f>IF($D$22,[1]!obget([1]!obcall("",$B$22,"get",[1]!obMake("","int",E340))),"")</f>
        <v>14.733930530502393</v>
      </c>
      <c r="G340" s="42">
        <f>IF($D$22,[1]!obget([1]!obcall("",$B$23,"get",[1]!obMake("","int",E340)))^2,"")</f>
        <v>3.9455972838703022</v>
      </c>
      <c r="H340" s="42">
        <f>IF($D$22,[1]!obget([1]!obcall("",$B$24,"get",[1]!obMake("","int",E340))),"")</f>
        <v>1.6903337258488964</v>
      </c>
      <c r="AH340" s="24"/>
      <c r="IW340" s="28"/>
    </row>
    <row r="341" spans="1:257" x14ac:dyDescent="0.3">
      <c r="A341" s="28" t="str">
        <f t="shared" si="13"/>
        <v/>
      </c>
      <c r="B341" s="42">
        <f t="shared" si="12"/>
        <v>15.700000000000001</v>
      </c>
      <c r="C341" s="48">
        <f>IF($C$14,[1]!obget([1]!obcall("",$B$14,"getInitialMargin",[1]!obMake("","double",$B341))),"")</f>
        <v>0</v>
      </c>
      <c r="D341" s="45">
        <f>IF($C$13,[1]!obget([1]!obcall("",$B$13,"getInitialMargin",[1]!obMake("","double",$B341))),"")</f>
        <v>0</v>
      </c>
      <c r="E341" s="42">
        <f t="shared" si="14"/>
        <v>314</v>
      </c>
      <c r="F341" s="42">
        <f>IF($D$22,[1]!obget([1]!obcall("",$B$22,"get",[1]!obMake("","int",E341))),"")</f>
        <v>9.0748421988294545</v>
      </c>
      <c r="G341" s="42">
        <f>IF($D$22,[1]!obget([1]!obcall("",$B$23,"get",[1]!obMake("","int",E341)))^2,"")</f>
        <v>0.52479703447297865</v>
      </c>
      <c r="H341" s="42">
        <f>IF($D$22,[1]!obget([1]!obcall("",$B$24,"get",[1]!obMake("","int",E341))),"")</f>
        <v>0.35902755437013534</v>
      </c>
      <c r="AH341" s="24"/>
      <c r="IW341" s="28"/>
    </row>
    <row r="342" spans="1:257" x14ac:dyDescent="0.3">
      <c r="A342" s="28" t="str">
        <f t="shared" si="13"/>
        <v/>
      </c>
      <c r="B342" s="42">
        <f t="shared" si="12"/>
        <v>15.75</v>
      </c>
      <c r="C342" s="48">
        <f>IF($C$14,[1]!obget([1]!obcall("",$B$14,"getInitialMargin",[1]!obMake("","double",$B342))),"")</f>
        <v>0</v>
      </c>
      <c r="D342" s="45">
        <f>IF($C$13,[1]!obget([1]!obcall("",$B$13,"getInitialMargin",[1]!obMake("","double",$B342))),"")</f>
        <v>0</v>
      </c>
      <c r="E342" s="42">
        <f t="shared" si="14"/>
        <v>315</v>
      </c>
      <c r="F342" s="42">
        <f>IF($D$22,[1]!obget([1]!obcall("",$B$22,"get",[1]!obMake("","int",E342))),"")</f>
        <v>5.5256009910380222</v>
      </c>
      <c r="G342" s="42">
        <f>IF($D$22,[1]!obget([1]!obcall("",$B$23,"get",[1]!obMake("","int",E342)))^2,"")</f>
        <v>0.30085209631237614</v>
      </c>
      <c r="H342" s="42">
        <f>IF($D$22,[1]!obget([1]!obcall("",$B$24,"get",[1]!obMake("","int",E342))),"")</f>
        <v>0.26123549403699142</v>
      </c>
      <c r="AH342" s="24"/>
      <c r="IW342" s="28"/>
    </row>
    <row r="343" spans="1:257" x14ac:dyDescent="0.3">
      <c r="A343" s="28" t="str">
        <f t="shared" si="13"/>
        <v/>
      </c>
      <c r="B343" s="42">
        <f t="shared" si="12"/>
        <v>15.8</v>
      </c>
      <c r="C343" s="48">
        <f>IF($C$14,[1]!obget([1]!obcall("",$B$14,"getInitialMargin",[1]!obMake("","double",$B343))),"")</f>
        <v>0</v>
      </c>
      <c r="D343" s="45">
        <f>IF($C$13,[1]!obget([1]!obcall("",$B$13,"getInitialMargin",[1]!obMake("","double",$B343))),"")</f>
        <v>0</v>
      </c>
      <c r="E343" s="42">
        <f t="shared" si="14"/>
        <v>316</v>
      </c>
      <c r="F343" s="42">
        <f>IF($D$22,[1]!obget([1]!obcall("",$B$22,"get",[1]!obMake("","int",E343))),"")</f>
        <v>8.1132961768982419</v>
      </c>
      <c r="G343" s="42">
        <f>IF($D$22,[1]!obget([1]!obcall("",$B$23,"get",[1]!obMake("","int",E343)))^2,"")</f>
        <v>2.1196531670002861</v>
      </c>
      <c r="H343" s="42">
        <f>IF($D$22,[1]!obget([1]!obcall("",$B$24,"get",[1]!obMake("","int",E343))),"")</f>
        <v>0.2764119174178159</v>
      </c>
      <c r="AH343" s="24"/>
      <c r="IW343" s="28"/>
    </row>
    <row r="344" spans="1:257" x14ac:dyDescent="0.3">
      <c r="A344" s="28" t="str">
        <f t="shared" si="13"/>
        <v/>
      </c>
      <c r="B344" s="42">
        <f t="shared" si="12"/>
        <v>15.850000000000001</v>
      </c>
      <c r="C344" s="48">
        <f>IF($C$14,[1]!obget([1]!obcall("",$B$14,"getInitialMargin",[1]!obMake("","double",$B344))),"")</f>
        <v>0</v>
      </c>
      <c r="D344" s="45">
        <f>IF($C$13,[1]!obget([1]!obcall("",$B$13,"getInitialMargin",[1]!obMake("","double",$B344))),"")</f>
        <v>0</v>
      </c>
      <c r="E344" s="42">
        <f t="shared" si="14"/>
        <v>317</v>
      </c>
      <c r="F344" s="42">
        <f>IF($D$22,[1]!obget([1]!obcall("",$B$22,"get",[1]!obMake("","int",E344))),"")</f>
        <v>5.8757211710229456</v>
      </c>
      <c r="G344" s="42">
        <f>IF($D$22,[1]!obget([1]!obcall("",$B$23,"get",[1]!obMake("","int",E344)))^2,"")</f>
        <v>0.68437239103091185</v>
      </c>
      <c r="H344" s="42">
        <f>IF($D$22,[1]!obget([1]!obcall("",$B$24,"get",[1]!obMake("","int",E344))),"")</f>
        <v>0.24561849652773216</v>
      </c>
      <c r="AH344" s="24"/>
      <c r="IW344" s="28"/>
    </row>
    <row r="345" spans="1:257" x14ac:dyDescent="0.3">
      <c r="A345" s="28" t="str">
        <f t="shared" si="13"/>
        <v/>
      </c>
      <c r="B345" s="42">
        <f t="shared" si="12"/>
        <v>15.9</v>
      </c>
      <c r="C345" s="48">
        <f>IF($C$14,[1]!obget([1]!obcall("",$B$14,"getInitialMargin",[1]!obMake("","double",$B345))),"")</f>
        <v>0</v>
      </c>
      <c r="D345" s="45">
        <f>IF($C$13,[1]!obget([1]!obcall("",$B$13,"getInitialMargin",[1]!obMake("","double",$B345))),"")</f>
        <v>0</v>
      </c>
      <c r="E345" s="42">
        <f t="shared" si="14"/>
        <v>318</v>
      </c>
      <c r="F345" s="42">
        <f>IF($D$22,[1]!obget([1]!obcall("",$B$22,"get",[1]!obMake("","int",E345))),"")</f>
        <v>11.91801840967624</v>
      </c>
      <c r="G345" s="42">
        <f>IF($D$22,[1]!obget([1]!obcall("",$B$23,"get",[1]!obMake("","int",E345)))^2,"")</f>
        <v>1.496775584730476</v>
      </c>
      <c r="H345" s="42">
        <f>IF($D$22,[1]!obget([1]!obcall("",$B$24,"get",[1]!obMake("","int",E345))),"")</f>
        <v>0.84730560149604894</v>
      </c>
      <c r="AH345" s="24"/>
      <c r="IW345" s="28"/>
    </row>
    <row r="346" spans="1:257" x14ac:dyDescent="0.3">
      <c r="A346" s="28" t="str">
        <f t="shared" si="13"/>
        <v/>
      </c>
      <c r="B346" s="42">
        <f t="shared" si="12"/>
        <v>15.950000000000001</v>
      </c>
      <c r="C346" s="48">
        <f>IF($C$14,[1]!obget([1]!obcall("",$B$14,"getInitialMargin",[1]!obMake("","double",$B346))),"")</f>
        <v>0</v>
      </c>
      <c r="D346" s="45">
        <f>IF($C$13,[1]!obget([1]!obcall("",$B$13,"getInitialMargin",[1]!obMake("","double",$B346))),"")</f>
        <v>0</v>
      </c>
      <c r="E346" s="42">
        <f t="shared" si="14"/>
        <v>319</v>
      </c>
      <c r="F346" s="42">
        <f>IF($D$22,[1]!obget([1]!obcall("",$B$22,"get",[1]!obMake("","int",E346))),"")</f>
        <v>5.8138383684630064</v>
      </c>
      <c r="G346" s="42">
        <f>IF($D$22,[1]!obget([1]!obcall("",$B$23,"get",[1]!obMake("","int",E346)))^2,"")</f>
        <v>0.23296429720830666</v>
      </c>
      <c r="H346" s="42">
        <f>IF($D$22,[1]!obget([1]!obcall("",$B$24,"get",[1]!obMake("","int",E346))),"")</f>
        <v>0.24797643874648456</v>
      </c>
      <c r="AH346" s="24"/>
      <c r="IW346" s="28"/>
    </row>
    <row r="347" spans="1:257" x14ac:dyDescent="0.3">
      <c r="A347" s="28">
        <f t="shared" si="13"/>
        <v>16</v>
      </c>
      <c r="B347" s="42">
        <f t="shared" ref="B347:B410" si="15">IF($D$22,(ROW(A347)-ROW($A$27))*$C$17,"")</f>
        <v>16</v>
      </c>
      <c r="C347" s="48">
        <f>IF($C$14,[1]!obget([1]!obcall("",$B$14,"getInitialMargin",[1]!obMake("","double",$B347))),"")</f>
        <v>0</v>
      </c>
      <c r="D347" s="45">
        <f>IF($C$13,[1]!obget([1]!obcall("",$B$13,"getInitialMargin",[1]!obMake("","double",$B347))),"")</f>
        <v>0</v>
      </c>
      <c r="E347" s="42">
        <f t="shared" si="14"/>
        <v>320</v>
      </c>
      <c r="F347" s="42">
        <f>IF($D$22,[1]!obget([1]!obcall("",$B$22,"get",[1]!obMake("","int",E347))),"")</f>
        <v>3.9153393113224588</v>
      </c>
      <c r="G347" s="42">
        <f>IF($D$22,[1]!obget([1]!obcall("",$B$23,"get",[1]!obMake("","int",E347)))^2,"")</f>
        <v>2.3266755500350695E-4</v>
      </c>
      <c r="H347" s="42">
        <f>IF($D$22,[1]!obget([1]!obcall("",$B$24,"get",[1]!obMake("","int",E347))),"")</f>
        <v>0.40426212266938477</v>
      </c>
      <c r="AH347" s="24"/>
      <c r="IW347" s="28"/>
    </row>
    <row r="348" spans="1:257" x14ac:dyDescent="0.3">
      <c r="A348" s="28" t="str">
        <f t="shared" ref="A348:A411" si="16">IF($D$22,IF(MOD((ROW(A348)-ROW($A$27))*$C$17,$C$18/10)&lt;0.0001,(ROW(A348)-ROW($A$27))*$C$17,""),"")</f>
        <v/>
      </c>
      <c r="B348" s="42">
        <f t="shared" si="15"/>
        <v>16.05</v>
      </c>
      <c r="C348" s="48">
        <f>IF($C$14,[1]!obget([1]!obcall("",$B$14,"getInitialMargin",[1]!obMake("","double",$B348))),"")</f>
        <v>0</v>
      </c>
      <c r="D348" s="45">
        <f>IF($C$13,[1]!obget([1]!obcall("",$B$13,"getInitialMargin",[1]!obMake("","double",$B348))),"")</f>
        <v>0</v>
      </c>
      <c r="E348" s="42">
        <f t="shared" ref="E348:E411" si="17">IF($D$22,E347+1,"")</f>
        <v>321</v>
      </c>
      <c r="F348" s="42">
        <f>IF($D$22,[1]!obget([1]!obcall("",$B$22,"get",[1]!obMake("","int",E348))),"")</f>
        <v>4.5588998293582357</v>
      </c>
      <c r="G348" s="42">
        <f>IF($D$22,[1]!obget([1]!obcall("",$B$23,"get",[1]!obMake("","int",E348)))^2,"")</f>
        <v>0.16126576065878237</v>
      </c>
      <c r="H348" s="42">
        <f>IF($D$22,[1]!obget([1]!obcall("",$B$24,"get",[1]!obMake("","int",E348))),"")</f>
        <v>0.33306736398081088</v>
      </c>
      <c r="AH348" s="24"/>
      <c r="IW348" s="28"/>
    </row>
    <row r="349" spans="1:257" x14ac:dyDescent="0.3">
      <c r="A349" s="28" t="str">
        <f t="shared" si="16"/>
        <v/>
      </c>
      <c r="B349" s="42">
        <f t="shared" si="15"/>
        <v>16.100000000000001</v>
      </c>
      <c r="C349" s="48">
        <f>IF($C$14,[1]!obget([1]!obcall("",$B$14,"getInitialMargin",[1]!obMake("","double",$B349))),"")</f>
        <v>0</v>
      </c>
      <c r="D349" s="45">
        <f>IF($C$13,[1]!obget([1]!obcall("",$B$13,"getInitialMargin",[1]!obMake("","double",$B349))),"")</f>
        <v>0</v>
      </c>
      <c r="E349" s="42">
        <f t="shared" si="17"/>
        <v>322</v>
      </c>
      <c r="F349" s="42">
        <f>IF($D$22,[1]!obget([1]!obcall("",$B$22,"get",[1]!obMake("","int",E349))),"")</f>
        <v>6.4708967745624992</v>
      </c>
      <c r="G349" s="42">
        <f>IF($D$22,[1]!obget([1]!obcall("",$B$23,"get",[1]!obMake("","int",E349)))^2,"")</f>
        <v>5.5809204591118723E-4</v>
      </c>
      <c r="H349" s="42">
        <f>IF($D$22,[1]!obget([1]!obcall("",$B$24,"get",[1]!obMake("","int",E349))),"")</f>
        <v>0.23176096232299681</v>
      </c>
      <c r="AH349" s="24"/>
      <c r="IW349" s="28"/>
    </row>
    <row r="350" spans="1:257" x14ac:dyDescent="0.3">
      <c r="A350" s="28" t="str">
        <f t="shared" si="16"/>
        <v/>
      </c>
      <c r="B350" s="42">
        <f t="shared" si="15"/>
        <v>16.150000000000002</v>
      </c>
      <c r="C350" s="48">
        <f>IF($C$14,[1]!obget([1]!obcall("",$B$14,"getInitialMargin",[1]!obMake("","double",$B350))),"")</f>
        <v>0</v>
      </c>
      <c r="D350" s="45">
        <f>IF($C$13,[1]!obget([1]!obcall("",$B$13,"getInitialMargin",[1]!obMake("","double",$B350))),"")</f>
        <v>0</v>
      </c>
      <c r="E350" s="42">
        <f t="shared" si="17"/>
        <v>323</v>
      </c>
      <c r="F350" s="42">
        <f>IF($D$22,[1]!obget([1]!obcall("",$B$22,"get",[1]!obMake("","int",E350))),"")</f>
        <v>11.289264664298083</v>
      </c>
      <c r="G350" s="42">
        <f>IF($D$22,[1]!obget([1]!obcall("",$B$23,"get",[1]!obMake("","int",E350)))^2,"")</f>
        <v>1.0045946083664894</v>
      </c>
      <c r="H350" s="42">
        <f>IF($D$22,[1]!obget([1]!obcall("",$B$24,"get",[1]!obMake("","int",E350))),"")</f>
        <v>0.70792087763844513</v>
      </c>
      <c r="AH350" s="24"/>
      <c r="IW350" s="28"/>
    </row>
    <row r="351" spans="1:257" x14ac:dyDescent="0.3">
      <c r="A351" s="28" t="str">
        <f t="shared" si="16"/>
        <v/>
      </c>
      <c r="B351" s="42">
        <f t="shared" si="15"/>
        <v>16.2</v>
      </c>
      <c r="C351" s="48">
        <f>IF($C$14,[1]!obget([1]!obcall("",$B$14,"getInitialMargin",[1]!obMake("","double",$B351))),"")</f>
        <v>0</v>
      </c>
      <c r="D351" s="45">
        <f>IF($C$13,[1]!obget([1]!obcall("",$B$13,"getInitialMargin",[1]!obMake("","double",$B351))),"")</f>
        <v>0</v>
      </c>
      <c r="E351" s="42">
        <f t="shared" si="17"/>
        <v>324</v>
      </c>
      <c r="F351" s="42">
        <f>IF($D$22,[1]!obget([1]!obcall("",$B$22,"get",[1]!obMake("","int",E351))),"")</f>
        <v>4.870910103996696</v>
      </c>
      <c r="G351" s="42">
        <f>IF($D$22,[1]!obget([1]!obcall("",$B$23,"get",[1]!obMake("","int",E351)))^2,"")</f>
        <v>0.25071595199253088</v>
      </c>
      <c r="H351" s="42">
        <f>IF($D$22,[1]!obget([1]!obcall("",$B$24,"get",[1]!obMake("","int",E351))),"")</f>
        <v>0.30527566366801817</v>
      </c>
      <c r="AH351" s="24"/>
      <c r="IW351" s="28"/>
    </row>
    <row r="352" spans="1:257" x14ac:dyDescent="0.3">
      <c r="A352" s="28" t="str">
        <f t="shared" si="16"/>
        <v/>
      </c>
      <c r="B352" s="42">
        <f t="shared" si="15"/>
        <v>16.25</v>
      </c>
      <c r="C352" s="48">
        <f>IF($C$14,[1]!obget([1]!obcall("",$B$14,"getInitialMargin",[1]!obMake("","double",$B352))),"")</f>
        <v>0</v>
      </c>
      <c r="D352" s="45">
        <f>IF($C$13,[1]!obget([1]!obcall("",$B$13,"getInitialMargin",[1]!obMake("","double",$B352))),"")</f>
        <v>0</v>
      </c>
      <c r="E352" s="42">
        <f t="shared" si="17"/>
        <v>325</v>
      </c>
      <c r="F352" s="42">
        <f>IF($D$22,[1]!obget([1]!obcall("",$B$22,"get",[1]!obMake("","int",E352))),"")</f>
        <v>12.26964845582806</v>
      </c>
      <c r="G352" s="42">
        <f>IF($D$22,[1]!obget([1]!obcall("",$B$23,"get",[1]!obMake("","int",E352)))^2,"")</f>
        <v>0.57319277048624451</v>
      </c>
      <c r="H352" s="42">
        <f>IF($D$22,[1]!obget([1]!obcall("",$B$24,"get",[1]!obMake("","int",E352))),"")</f>
        <v>0.93303199614111909</v>
      </c>
      <c r="AH352" s="24"/>
      <c r="IW352" s="28"/>
    </row>
    <row r="353" spans="1:257" x14ac:dyDescent="0.3">
      <c r="A353" s="28" t="str">
        <f t="shared" si="16"/>
        <v/>
      </c>
      <c r="B353" s="42">
        <f t="shared" si="15"/>
        <v>16.3</v>
      </c>
      <c r="C353" s="48">
        <f>IF($C$14,[1]!obget([1]!obcall("",$B$14,"getInitialMargin",[1]!obMake("","double",$B353))),"")</f>
        <v>0</v>
      </c>
      <c r="D353" s="45">
        <f>IF($C$13,[1]!obget([1]!obcall("",$B$13,"getInitialMargin",[1]!obMake("","double",$B353))),"")</f>
        <v>0</v>
      </c>
      <c r="E353" s="42">
        <f t="shared" si="17"/>
        <v>326</v>
      </c>
      <c r="F353" s="42">
        <f>IF($D$22,[1]!obget([1]!obcall("",$B$22,"get",[1]!obMake("","int",E353))),"")</f>
        <v>45.131599563228214</v>
      </c>
      <c r="G353" s="42">
        <f>IF($D$22,[1]!obget([1]!obcall("",$B$23,"get",[1]!obMake("","int",E353)))^2,"")</f>
        <v>27.316696135598516</v>
      </c>
      <c r="H353" s="42">
        <f>IF($D$22,[1]!obget([1]!obcall("",$B$24,"get",[1]!obMake("","int",E353))),"")</f>
        <v>33.563125929767473</v>
      </c>
      <c r="AH353" s="24"/>
      <c r="IW353" s="28"/>
    </row>
    <row r="354" spans="1:257" x14ac:dyDescent="0.3">
      <c r="A354" s="28" t="str">
        <f t="shared" si="16"/>
        <v/>
      </c>
      <c r="B354" s="42">
        <f t="shared" si="15"/>
        <v>16.350000000000001</v>
      </c>
      <c r="C354" s="48">
        <f>IF($C$14,[1]!obget([1]!obcall("",$B$14,"getInitialMargin",[1]!obMake("","double",$B354))),"")</f>
        <v>0</v>
      </c>
      <c r="D354" s="45">
        <f>IF($C$13,[1]!obget([1]!obcall("",$B$13,"getInitialMargin",[1]!obMake("","double",$B354))),"")</f>
        <v>0</v>
      </c>
      <c r="E354" s="42">
        <f t="shared" si="17"/>
        <v>327</v>
      </c>
      <c r="F354" s="42">
        <f>IF($D$22,[1]!obget([1]!obcall("",$B$22,"get",[1]!obMake("","int",E354))),"")</f>
        <v>6.012930386243843</v>
      </c>
      <c r="G354" s="42">
        <f>IF($D$22,[1]!obget([1]!obcall("",$B$23,"get",[1]!obMake("","int",E354)))^2,"")</f>
        <v>4.6108990957210733E-3</v>
      </c>
      <c r="H354" s="42">
        <f>IF($D$22,[1]!obget([1]!obcall("",$B$24,"get",[1]!obMake("","int",E354))),"")</f>
        <v>0.2410065186558239</v>
      </c>
      <c r="AH354" s="24"/>
      <c r="IW354" s="28"/>
    </row>
    <row r="355" spans="1:257" x14ac:dyDescent="0.3">
      <c r="A355" s="28" t="str">
        <f t="shared" si="16"/>
        <v/>
      </c>
      <c r="B355" s="42">
        <f t="shared" si="15"/>
        <v>16.400000000000002</v>
      </c>
      <c r="C355" s="48">
        <f>IF($C$14,[1]!obget([1]!obcall("",$B$14,"getInitialMargin",[1]!obMake("","double",$B355))),"")</f>
        <v>0</v>
      </c>
      <c r="D355" s="45">
        <f>IF($C$13,[1]!obget([1]!obcall("",$B$13,"getInitialMargin",[1]!obMake("","double",$B355))),"")</f>
        <v>0</v>
      </c>
      <c r="E355" s="42">
        <f t="shared" si="17"/>
        <v>328</v>
      </c>
      <c r="F355" s="42">
        <f>IF($D$22,[1]!obget([1]!obcall("",$B$22,"get",[1]!obMake("","int",E355))),"")</f>
        <v>7.0177197387166492</v>
      </c>
      <c r="G355" s="42">
        <f>IF($D$22,[1]!obget([1]!obcall("",$B$23,"get",[1]!obMake("","int",E355)))^2,"")</f>
        <v>0.22699107451454992</v>
      </c>
      <c r="H355" s="42">
        <f>IF($D$22,[1]!obget([1]!obcall("",$B$24,"get",[1]!obMake("","int",E355))),"")</f>
        <v>0.23311445506648787</v>
      </c>
      <c r="AH355" s="24"/>
      <c r="IW355" s="28"/>
    </row>
    <row r="356" spans="1:257" x14ac:dyDescent="0.3">
      <c r="A356" s="28" t="str">
        <f t="shared" si="16"/>
        <v/>
      </c>
      <c r="B356" s="42">
        <f t="shared" si="15"/>
        <v>16.45</v>
      </c>
      <c r="C356" s="48">
        <f>IF($C$14,[1]!obget([1]!obcall("",$B$14,"getInitialMargin",[1]!obMake("","double",$B356))),"")</f>
        <v>0</v>
      </c>
      <c r="D356" s="45">
        <f>IF($C$13,[1]!obget([1]!obcall("",$B$13,"getInitialMargin",[1]!obMake("","double",$B356))),"")</f>
        <v>0</v>
      </c>
      <c r="E356" s="42">
        <f t="shared" si="17"/>
        <v>329</v>
      </c>
      <c r="F356" s="42">
        <f>IF($D$22,[1]!obget([1]!obcall("",$B$22,"get",[1]!obMake("","int",E356))),"")</f>
        <v>4.3265391888741807</v>
      </c>
      <c r="G356" s="42">
        <f>IF($D$22,[1]!obget([1]!obcall("",$B$23,"get",[1]!obMake("","int",E356)))^2,"")</f>
        <v>0.23503148614708211</v>
      </c>
      <c r="H356" s="42">
        <f>IF($D$22,[1]!obget([1]!obcall("",$B$24,"get",[1]!obMake("","int",E356))),"")</f>
        <v>0.35661747785728626</v>
      </c>
      <c r="AH356" s="24"/>
      <c r="IW356" s="28"/>
    </row>
    <row r="357" spans="1:257" x14ac:dyDescent="0.3">
      <c r="A357" s="28">
        <f t="shared" si="16"/>
        <v>16.5</v>
      </c>
      <c r="B357" s="42">
        <f t="shared" si="15"/>
        <v>16.5</v>
      </c>
      <c r="C357" s="48">
        <f>IF($C$14,[1]!obget([1]!obcall("",$B$14,"getInitialMargin",[1]!obMake("","double",$B357))),"")</f>
        <v>0</v>
      </c>
      <c r="D357" s="45">
        <f>IF($C$13,[1]!obget([1]!obcall("",$B$13,"getInitialMargin",[1]!obMake("","double",$B357))),"")</f>
        <v>0</v>
      </c>
      <c r="E357" s="42">
        <f t="shared" si="17"/>
        <v>330</v>
      </c>
      <c r="F357" s="42">
        <f>IF($D$22,[1]!obget([1]!obcall("",$B$22,"get",[1]!obMake("","int",E357))),"")</f>
        <v>1.9674750614254095</v>
      </c>
      <c r="G357" s="42">
        <f>IF($D$22,[1]!obget([1]!obcall("",$B$23,"get",[1]!obMake("","int",E357)))^2,"")</f>
        <v>3.3237685810704755E-4</v>
      </c>
      <c r="H357" s="42">
        <f>IF($D$22,[1]!obget([1]!obcall("",$B$24,"get",[1]!obMake("","int",E357))),"")</f>
        <v>0.73360140508429816</v>
      </c>
      <c r="AH357" s="24"/>
      <c r="IW357" s="28"/>
    </row>
    <row r="358" spans="1:257" x14ac:dyDescent="0.3">
      <c r="A358" s="28" t="str">
        <f t="shared" si="16"/>
        <v/>
      </c>
      <c r="B358" s="42">
        <f t="shared" si="15"/>
        <v>16.55</v>
      </c>
      <c r="C358" s="48">
        <f>IF($C$14,[1]!obget([1]!obcall("",$B$14,"getInitialMargin",[1]!obMake("","double",$B358))),"")</f>
        <v>0</v>
      </c>
      <c r="D358" s="45">
        <f>IF($C$13,[1]!obget([1]!obcall("",$B$13,"getInitialMargin",[1]!obMake("","double",$B358))),"")</f>
        <v>0</v>
      </c>
      <c r="E358" s="42">
        <f t="shared" si="17"/>
        <v>331</v>
      </c>
      <c r="F358" s="42">
        <f>IF($D$22,[1]!obget([1]!obcall("",$B$22,"get",[1]!obMake("","int",E358))),"")</f>
        <v>4.5898926589705562</v>
      </c>
      <c r="G358" s="42">
        <f>IF($D$22,[1]!obget([1]!obcall("",$B$23,"get",[1]!obMake("","int",E358)))^2,"")</f>
        <v>1.5846089276455262E-2</v>
      </c>
      <c r="H358" s="42">
        <f>IF($D$22,[1]!obget([1]!obcall("",$B$24,"get",[1]!obMake("","int",E358))),"")</f>
        <v>0.33011029145921184</v>
      </c>
      <c r="AH358" s="24"/>
      <c r="IW358" s="28"/>
    </row>
    <row r="359" spans="1:257" x14ac:dyDescent="0.3">
      <c r="A359" s="28" t="str">
        <f t="shared" si="16"/>
        <v/>
      </c>
      <c r="B359" s="42">
        <f t="shared" si="15"/>
        <v>16.600000000000001</v>
      </c>
      <c r="C359" s="48">
        <f>IF($C$14,[1]!obget([1]!obcall("",$B$14,"getInitialMargin",[1]!obMake("","double",$B359))),"")</f>
        <v>0</v>
      </c>
      <c r="D359" s="45">
        <f>IF($C$13,[1]!obget([1]!obcall("",$B$13,"getInitialMargin",[1]!obMake("","double",$B359))),"")</f>
        <v>0</v>
      </c>
      <c r="E359" s="42">
        <f t="shared" si="17"/>
        <v>332</v>
      </c>
      <c r="F359" s="42">
        <f>IF($D$22,[1]!obget([1]!obcall("",$B$22,"get",[1]!obMake("","int",E359))),"")</f>
        <v>13.448495672110147</v>
      </c>
      <c r="G359" s="42">
        <f>IF($D$22,[1]!obget([1]!obcall("",$B$23,"get",[1]!obMake("","int",E359)))^2,"")</f>
        <v>0.50942955496682807</v>
      </c>
      <c r="H359" s="42">
        <f>IF($D$22,[1]!obget([1]!obcall("",$B$24,"get",[1]!obMake("","int",E359))),"")</f>
        <v>1.2611260828141448</v>
      </c>
      <c r="AH359" s="24"/>
      <c r="IW359" s="28"/>
    </row>
    <row r="360" spans="1:257" x14ac:dyDescent="0.3">
      <c r="A360" s="28" t="str">
        <f t="shared" si="16"/>
        <v/>
      </c>
      <c r="B360" s="42">
        <f t="shared" si="15"/>
        <v>16.650000000000002</v>
      </c>
      <c r="C360" s="48">
        <f>IF($C$14,[1]!obget([1]!obcall("",$B$14,"getInitialMargin",[1]!obMake("","double",$B360))),"")</f>
        <v>0</v>
      </c>
      <c r="D360" s="45">
        <f>IF($C$13,[1]!obget([1]!obcall("",$B$13,"getInitialMargin",[1]!obMake("","double",$B360))),"")</f>
        <v>0</v>
      </c>
      <c r="E360" s="42">
        <f t="shared" si="17"/>
        <v>333</v>
      </c>
      <c r="F360" s="42">
        <f>IF($D$22,[1]!obget([1]!obcall("",$B$22,"get",[1]!obMake("","int",E360))),"")</f>
        <v>16.166132584041243</v>
      </c>
      <c r="G360" s="42">
        <f>IF($D$22,[1]!obget([1]!obcall("",$B$23,"get",[1]!obMake("","int",E360)))^2,"")</f>
        <v>5.6112575977096776E-2</v>
      </c>
      <c r="H360" s="42">
        <f>IF($D$22,[1]!obget([1]!obcall("",$B$24,"get",[1]!obMake("","int",E360))),"")</f>
        <v>2.2563374955754929</v>
      </c>
      <c r="AH360" s="24"/>
      <c r="IW360" s="28"/>
    </row>
    <row r="361" spans="1:257" x14ac:dyDescent="0.3">
      <c r="A361" s="28" t="str">
        <f t="shared" si="16"/>
        <v/>
      </c>
      <c r="B361" s="42">
        <f t="shared" si="15"/>
        <v>16.7</v>
      </c>
      <c r="C361" s="48">
        <f>IF($C$14,[1]!obget([1]!obcall("",$B$14,"getInitialMargin",[1]!obMake("","double",$B361))),"")</f>
        <v>0</v>
      </c>
      <c r="D361" s="45">
        <f>IF($C$13,[1]!obget([1]!obcall("",$B$13,"getInitialMargin",[1]!obMake("","double",$B361))),"")</f>
        <v>0</v>
      </c>
      <c r="E361" s="42">
        <f t="shared" si="17"/>
        <v>334</v>
      </c>
      <c r="F361" s="42">
        <f>IF($D$22,[1]!obget([1]!obcall("",$B$22,"get",[1]!obMake("","int",E361))),"")</f>
        <v>7.872344219833006</v>
      </c>
      <c r="G361" s="42">
        <f>IF($D$22,[1]!obget([1]!obcall("",$B$23,"get",[1]!obMake("","int",E361)))^2,"")</f>
        <v>0.26306688131003336</v>
      </c>
      <c r="H361" s="42">
        <f>IF($D$22,[1]!obget([1]!obcall("",$B$24,"get",[1]!obMake("","int",E361))),"")</f>
        <v>0.26224473756502809</v>
      </c>
      <c r="AH361" s="24"/>
      <c r="IW361" s="28"/>
    </row>
    <row r="362" spans="1:257" x14ac:dyDescent="0.3">
      <c r="A362" s="28" t="str">
        <f t="shared" si="16"/>
        <v/>
      </c>
      <c r="B362" s="42">
        <f t="shared" si="15"/>
        <v>16.75</v>
      </c>
      <c r="C362" s="48">
        <f>IF($C$14,[1]!obget([1]!obcall("",$B$14,"getInitialMargin",[1]!obMake("","double",$B362))),"")</f>
        <v>0</v>
      </c>
      <c r="D362" s="45">
        <f>IF($C$13,[1]!obget([1]!obcall("",$B$13,"getInitialMargin",[1]!obMake("","double",$B362))),"")</f>
        <v>0</v>
      </c>
      <c r="E362" s="42">
        <f t="shared" si="17"/>
        <v>335</v>
      </c>
      <c r="F362" s="42">
        <f>IF($D$22,[1]!obget([1]!obcall("",$B$22,"get",[1]!obMake("","int",E362))),"")</f>
        <v>5.4848611009886357</v>
      </c>
      <c r="G362" s="42">
        <f>IF($D$22,[1]!obget([1]!obcall("",$B$23,"get",[1]!obMake("","int",E362)))^2,"")</f>
        <v>0.72661894111739</v>
      </c>
      <c r="H362" s="42">
        <f>IF($D$22,[1]!obget([1]!obcall("",$B$24,"get",[1]!obMake("","int",E362))),"")</f>
        <v>0.26341184760487524</v>
      </c>
      <c r="AH362" s="24"/>
      <c r="IW362" s="28"/>
    </row>
    <row r="363" spans="1:257" x14ac:dyDescent="0.3">
      <c r="A363" s="28" t="str">
        <f t="shared" si="16"/>
        <v/>
      </c>
      <c r="B363" s="42">
        <f t="shared" si="15"/>
        <v>16.8</v>
      </c>
      <c r="C363" s="48">
        <f>IF($C$14,[1]!obget([1]!obcall("",$B$14,"getInitialMargin",[1]!obMake("","double",$B363))),"")</f>
        <v>0</v>
      </c>
      <c r="D363" s="45">
        <f>IF($C$13,[1]!obget([1]!obcall("",$B$13,"getInitialMargin",[1]!obMake("","double",$B363))),"")</f>
        <v>0</v>
      </c>
      <c r="E363" s="42">
        <f t="shared" si="17"/>
        <v>336</v>
      </c>
      <c r="F363" s="42">
        <f>IF($D$22,[1]!obget([1]!obcall("",$B$22,"get",[1]!obMake("","int",E363))),"")</f>
        <v>2.1168815287101785</v>
      </c>
      <c r="G363" s="42">
        <f>IF($D$22,[1]!obget([1]!obcall("",$B$23,"get",[1]!obMake("","int",E363)))^2,"")</f>
        <v>5.9096574471682045E-6</v>
      </c>
      <c r="H363" s="42">
        <f>IF($D$22,[1]!obget([1]!obcall("",$B$24,"get",[1]!obMake("","int",E363))),"")</f>
        <v>0.70227951156243995</v>
      </c>
      <c r="AH363" s="24"/>
      <c r="IW363" s="28"/>
    </row>
    <row r="364" spans="1:257" x14ac:dyDescent="0.3">
      <c r="A364" s="28" t="str">
        <f t="shared" si="16"/>
        <v/>
      </c>
      <c r="B364" s="42">
        <f t="shared" si="15"/>
        <v>16.850000000000001</v>
      </c>
      <c r="C364" s="48">
        <f>IF($C$14,[1]!obget([1]!obcall("",$B$14,"getInitialMargin",[1]!obMake("","double",$B364))),"")</f>
        <v>0</v>
      </c>
      <c r="D364" s="45">
        <f>IF($C$13,[1]!obget([1]!obcall("",$B$13,"getInitialMargin",[1]!obMake("","double",$B364))),"")</f>
        <v>0</v>
      </c>
      <c r="E364" s="42">
        <f t="shared" si="17"/>
        <v>337</v>
      </c>
      <c r="F364" s="42">
        <f>IF($D$22,[1]!obget([1]!obcall("",$B$22,"get",[1]!obMake("","int",E364))),"")</f>
        <v>5.3863603620763403</v>
      </c>
      <c r="G364" s="42">
        <f>IF($D$22,[1]!obget([1]!obcall("",$B$23,"get",[1]!obMake("","int",E364)))^2,"")</f>
        <v>1.907289831198106E-2</v>
      </c>
      <c r="H364" s="42">
        <f>IF($D$22,[1]!obget([1]!obcall("",$B$24,"get",[1]!obMake("","int",E364))),"")</f>
        <v>0.26898318124669995</v>
      </c>
      <c r="AH364" s="24"/>
      <c r="IW364" s="28"/>
    </row>
    <row r="365" spans="1:257" x14ac:dyDescent="0.3">
      <c r="A365" s="28" t="str">
        <f t="shared" si="16"/>
        <v/>
      </c>
      <c r="B365" s="42">
        <f t="shared" si="15"/>
        <v>16.900000000000002</v>
      </c>
      <c r="C365" s="48">
        <f>IF($C$14,[1]!obget([1]!obcall("",$B$14,"getInitialMargin",[1]!obMake("","double",$B365))),"")</f>
        <v>0</v>
      </c>
      <c r="D365" s="45">
        <f>IF($C$13,[1]!obget([1]!obcall("",$B$13,"getInitialMargin",[1]!obMake("","double",$B365))),"")</f>
        <v>0</v>
      </c>
      <c r="E365" s="42">
        <f t="shared" si="17"/>
        <v>338</v>
      </c>
      <c r="F365" s="42">
        <f>IF($D$22,[1]!obget([1]!obcall("",$B$22,"get",[1]!obMake("","int",E365))),"")</f>
        <v>5.9887371954500921</v>
      </c>
      <c r="G365" s="42">
        <f>IF($D$22,[1]!obget([1]!obcall("",$B$23,"get",[1]!obMake("","int",E365)))^2,"")</f>
        <v>1.5967262464589469E-3</v>
      </c>
      <c r="H365" s="42">
        <f>IF($D$22,[1]!obget([1]!obcall("",$B$24,"get",[1]!obMake("","int",E365))),"")</f>
        <v>0.24175804658984856</v>
      </c>
      <c r="AH365" s="24"/>
      <c r="IW365" s="28"/>
    </row>
    <row r="366" spans="1:257" x14ac:dyDescent="0.3">
      <c r="A366" s="28" t="str">
        <f t="shared" si="16"/>
        <v/>
      </c>
      <c r="B366" s="42">
        <f t="shared" si="15"/>
        <v>16.95</v>
      </c>
      <c r="C366" s="48">
        <f>IF($C$14,[1]!obget([1]!obcall("",$B$14,"getInitialMargin",[1]!obMake("","double",$B366))),"")</f>
        <v>0</v>
      </c>
      <c r="D366" s="45">
        <f>IF($C$13,[1]!obget([1]!obcall("",$B$13,"getInitialMargin",[1]!obMake("","double",$B366))),"")</f>
        <v>0</v>
      </c>
      <c r="E366" s="42">
        <f t="shared" si="17"/>
        <v>339</v>
      </c>
      <c r="F366" s="42">
        <f>IF($D$22,[1]!obget([1]!obcall("",$B$22,"get",[1]!obMake("","int",E366))),"")</f>
        <v>5.8803866070870336</v>
      </c>
      <c r="G366" s="42">
        <f>IF($D$22,[1]!obget([1]!obcall("",$B$23,"get",[1]!obMake("","int",E366)))^2,"")</f>
        <v>9.5925266101798742E-3</v>
      </c>
      <c r="H366" s="42">
        <f>IF($D$22,[1]!obget([1]!obcall("",$B$24,"get",[1]!obMake("","int",E366))),"")</f>
        <v>0.24544773071381909</v>
      </c>
      <c r="AH366" s="24"/>
      <c r="IW366" s="28"/>
    </row>
    <row r="367" spans="1:257" x14ac:dyDescent="0.3">
      <c r="A367" s="28">
        <f t="shared" si="16"/>
        <v>17</v>
      </c>
      <c r="B367" s="42">
        <f t="shared" si="15"/>
        <v>17</v>
      </c>
      <c r="C367" s="48">
        <f>IF($C$14,[1]!obget([1]!obcall("",$B$14,"getInitialMargin",[1]!obMake("","double",$B367))),"")</f>
        <v>0</v>
      </c>
      <c r="D367" s="45">
        <f>IF($C$13,[1]!obget([1]!obcall("",$B$13,"getInitialMargin",[1]!obMake("","double",$B367))),"")</f>
        <v>0</v>
      </c>
      <c r="E367" s="42">
        <f t="shared" si="17"/>
        <v>340</v>
      </c>
      <c r="F367" s="42">
        <f>IF($D$22,[1]!obget([1]!obcall("",$B$22,"get",[1]!obMake("","int",E367))),"")</f>
        <v>10.094822766087031</v>
      </c>
      <c r="G367" s="42">
        <f>IF($D$22,[1]!obget([1]!obcall("",$B$23,"get",[1]!obMake("","int",E367)))^2,"")</f>
        <v>0.24692548285063731</v>
      </c>
      <c r="H367" s="42">
        <f>IF($D$22,[1]!obget([1]!obcall("",$B$24,"get",[1]!obMake("","int",E367))),"")</f>
        <v>0.49225111015643419</v>
      </c>
      <c r="AH367" s="24"/>
      <c r="IW367" s="28"/>
    </row>
    <row r="368" spans="1:257" x14ac:dyDescent="0.3">
      <c r="A368" s="28" t="str">
        <f t="shared" si="16"/>
        <v/>
      </c>
      <c r="B368" s="42">
        <f t="shared" si="15"/>
        <v>17.05</v>
      </c>
      <c r="C368" s="48">
        <f>IF($C$14,[1]!obget([1]!obcall("",$B$14,"getInitialMargin",[1]!obMake("","double",$B368))),"")</f>
        <v>0</v>
      </c>
      <c r="D368" s="45">
        <f>IF($C$13,[1]!obget([1]!obcall("",$B$13,"getInitialMargin",[1]!obMake("","double",$B368))),"")</f>
        <v>0</v>
      </c>
      <c r="E368" s="42">
        <f t="shared" si="17"/>
        <v>341</v>
      </c>
      <c r="F368" s="42">
        <f>IF($D$22,[1]!obget([1]!obcall("",$B$22,"get",[1]!obMake("","int",E368))),"")</f>
        <v>2.7404128327454051</v>
      </c>
      <c r="G368" s="42">
        <f>IF($D$22,[1]!obget([1]!obcall("",$B$23,"get",[1]!obMake("","int",E368)))^2,"")</f>
        <v>4.4659965594886703E-6</v>
      </c>
      <c r="H368" s="42">
        <f>IF($D$22,[1]!obget([1]!obcall("",$B$24,"get",[1]!obMake("","int",E368))),"")</f>
        <v>0.58243168733523887</v>
      </c>
      <c r="AH368" s="24"/>
      <c r="IW368" s="28"/>
    </row>
    <row r="369" spans="1:257" x14ac:dyDescent="0.3">
      <c r="A369" s="28" t="str">
        <f t="shared" si="16"/>
        <v/>
      </c>
      <c r="B369" s="42">
        <f t="shared" si="15"/>
        <v>17.100000000000001</v>
      </c>
      <c r="C369" s="48">
        <f>IF($C$14,[1]!obget([1]!obcall("",$B$14,"getInitialMargin",[1]!obMake("","double",$B369))),"")</f>
        <v>0</v>
      </c>
      <c r="D369" s="45">
        <f>IF($C$13,[1]!obget([1]!obcall("",$B$13,"getInitialMargin",[1]!obMake("","double",$B369))),"")</f>
        <v>0</v>
      </c>
      <c r="E369" s="42">
        <f t="shared" si="17"/>
        <v>342</v>
      </c>
      <c r="F369" s="42">
        <f>IF($D$22,[1]!obget([1]!obcall("",$B$22,"get",[1]!obMake("","int",E369))),"")</f>
        <v>5.2010270714096416</v>
      </c>
      <c r="G369" s="42">
        <f>IF($D$22,[1]!obget([1]!obcall("",$B$23,"get",[1]!obMake("","int",E369)))^2,"")</f>
        <v>6.5702420005154832E-2</v>
      </c>
      <c r="H369" s="42">
        <f>IF($D$22,[1]!obget([1]!obcall("",$B$24,"get",[1]!obMake("","int",E369))),"")</f>
        <v>0.28065238494486333</v>
      </c>
      <c r="AH369" s="24"/>
      <c r="IW369" s="28"/>
    </row>
    <row r="370" spans="1:257" x14ac:dyDescent="0.3">
      <c r="A370" s="28" t="str">
        <f t="shared" si="16"/>
        <v/>
      </c>
      <c r="B370" s="42">
        <f t="shared" si="15"/>
        <v>17.150000000000002</v>
      </c>
      <c r="C370" s="48">
        <f>IF($C$14,[1]!obget([1]!obcall("",$B$14,"getInitialMargin",[1]!obMake("","double",$B370))),"")</f>
        <v>0</v>
      </c>
      <c r="D370" s="45">
        <f>IF($C$13,[1]!obget([1]!obcall("",$B$13,"getInitialMargin",[1]!obMake("","double",$B370))),"")</f>
        <v>0</v>
      </c>
      <c r="E370" s="42">
        <f t="shared" si="17"/>
        <v>343</v>
      </c>
      <c r="F370" s="42">
        <f>IF($D$22,[1]!obget([1]!obcall("",$B$22,"get",[1]!obMake("","int",E370))),"")</f>
        <v>13.415223611321942</v>
      </c>
      <c r="G370" s="42">
        <f>IF($D$22,[1]!obget([1]!obcall("",$B$23,"get",[1]!obMake("","int",E370)))^2,"")</f>
        <v>1.4012560236047149E-2</v>
      </c>
      <c r="H370" s="42">
        <f>IF($D$22,[1]!obget([1]!obcall("",$B$24,"get",[1]!obMake("","int",E370))),"")</f>
        <v>1.2510061625460382</v>
      </c>
      <c r="AH370" s="24"/>
      <c r="IW370" s="28"/>
    </row>
    <row r="371" spans="1:257" x14ac:dyDescent="0.3">
      <c r="A371" s="28" t="str">
        <f t="shared" si="16"/>
        <v/>
      </c>
      <c r="B371" s="42">
        <f t="shared" si="15"/>
        <v>17.2</v>
      </c>
      <c r="C371" s="48">
        <f>IF($C$14,[1]!obget([1]!obcall("",$B$14,"getInitialMargin",[1]!obMake("","double",$B371))),"")</f>
        <v>0</v>
      </c>
      <c r="D371" s="45">
        <f>IF($C$13,[1]!obget([1]!obcall("",$B$13,"getInitialMargin",[1]!obMake("","double",$B371))),"")</f>
        <v>0</v>
      </c>
      <c r="E371" s="42">
        <f t="shared" si="17"/>
        <v>344</v>
      </c>
      <c r="F371" s="42">
        <f>IF($D$22,[1]!obget([1]!obcall("",$B$22,"get",[1]!obMake("","int",E371))),"")</f>
        <v>4.7182715018171946</v>
      </c>
      <c r="G371" s="42">
        <f>IF($D$22,[1]!obget([1]!obcall("",$B$23,"get",[1]!obMake("","int",E371)))^2,"")</f>
        <v>0.10726930992412868</v>
      </c>
      <c r="H371" s="42">
        <f>IF($D$22,[1]!obget([1]!obcall("",$B$24,"get",[1]!obMake("","int",E371))),"")</f>
        <v>0.31832295630626661</v>
      </c>
      <c r="AH371" s="24"/>
      <c r="IW371" s="28"/>
    </row>
    <row r="372" spans="1:257" x14ac:dyDescent="0.3">
      <c r="A372" s="28" t="str">
        <f t="shared" si="16"/>
        <v/>
      </c>
      <c r="B372" s="42">
        <f t="shared" si="15"/>
        <v>17.25</v>
      </c>
      <c r="C372" s="48">
        <f>IF($C$14,[1]!obget([1]!obcall("",$B$14,"getInitialMargin",[1]!obMake("","double",$B372))),"")</f>
        <v>0</v>
      </c>
      <c r="D372" s="45">
        <f>IF($C$13,[1]!obget([1]!obcall("",$B$13,"getInitialMargin",[1]!obMake("","double",$B372))),"")</f>
        <v>0</v>
      </c>
      <c r="E372" s="42">
        <f t="shared" si="17"/>
        <v>345</v>
      </c>
      <c r="F372" s="42">
        <f>IF($D$22,[1]!obget([1]!obcall("",$B$22,"get",[1]!obMake("","int",E372))),"")</f>
        <v>10.836339146776265</v>
      </c>
      <c r="G372" s="42">
        <f>IF($D$22,[1]!obget([1]!obcall("",$B$23,"get",[1]!obMake("","int",E372)))^2,"")</f>
        <v>0.541727000594737</v>
      </c>
      <c r="H372" s="42">
        <f>IF($D$22,[1]!obget([1]!obcall("",$B$24,"get",[1]!obMake("","int",E372))),"")</f>
        <v>0.61856485153030993</v>
      </c>
      <c r="AH372" s="24"/>
      <c r="IW372" s="28"/>
    </row>
    <row r="373" spans="1:257" x14ac:dyDescent="0.3">
      <c r="A373" s="28" t="str">
        <f t="shared" si="16"/>
        <v/>
      </c>
      <c r="B373" s="42">
        <f t="shared" si="15"/>
        <v>17.3</v>
      </c>
      <c r="C373" s="48">
        <f>IF($C$14,[1]!obget([1]!obcall("",$B$14,"getInitialMargin",[1]!obMake("","double",$B373))),"")</f>
        <v>0</v>
      </c>
      <c r="D373" s="45">
        <f>IF($C$13,[1]!obget([1]!obcall("",$B$13,"getInitialMargin",[1]!obMake("","double",$B373))),"")</f>
        <v>0</v>
      </c>
      <c r="E373" s="42">
        <f t="shared" si="17"/>
        <v>346</v>
      </c>
      <c r="F373" s="42">
        <f>IF($D$22,[1]!obget([1]!obcall("",$B$22,"get",[1]!obMake("","int",E373))),"")</f>
        <v>7.1718741505417167</v>
      </c>
      <c r="G373" s="42">
        <f>IF($D$22,[1]!obget([1]!obcall("",$B$23,"get",[1]!obMake("","int",E373)))^2,"")</f>
        <v>0.19581045176049483</v>
      </c>
      <c r="H373" s="42">
        <f>IF($D$22,[1]!obget([1]!obcall("",$B$24,"get",[1]!obMake("","int",E373))),"")</f>
        <v>0.23593333131324035</v>
      </c>
      <c r="AH373" s="24"/>
      <c r="IW373" s="28"/>
    </row>
    <row r="374" spans="1:257" x14ac:dyDescent="0.3">
      <c r="A374" s="28" t="str">
        <f t="shared" si="16"/>
        <v/>
      </c>
      <c r="B374" s="42">
        <f t="shared" si="15"/>
        <v>17.350000000000001</v>
      </c>
      <c r="C374" s="48">
        <f>IF($C$14,[1]!obget([1]!obcall("",$B$14,"getInitialMargin",[1]!obMake("","double",$B374))),"")</f>
        <v>0</v>
      </c>
      <c r="D374" s="45">
        <f>IF($C$13,[1]!obget([1]!obcall("",$B$13,"getInitialMargin",[1]!obMake("","double",$B374))),"")</f>
        <v>0</v>
      </c>
      <c r="E374" s="42">
        <f t="shared" si="17"/>
        <v>347</v>
      </c>
      <c r="F374" s="42">
        <f>IF($D$22,[1]!obget([1]!obcall("",$B$22,"get",[1]!obMake("","int",E374))),"")</f>
        <v>7.3310048372231869</v>
      </c>
      <c r="G374" s="42">
        <f>IF($D$22,[1]!obget([1]!obcall("",$B$23,"get",[1]!obMake("","int",E374)))^2,"")</f>
        <v>0.63621464178525766</v>
      </c>
      <c r="H374" s="42">
        <f>IF($D$22,[1]!obget([1]!obcall("",$B$24,"get",[1]!obMake("","int",E374))),"")</f>
        <v>0.23996766717749418</v>
      </c>
      <c r="AH374" s="24"/>
      <c r="IW374" s="28"/>
    </row>
    <row r="375" spans="1:257" x14ac:dyDescent="0.3">
      <c r="A375" s="28" t="str">
        <f t="shared" si="16"/>
        <v/>
      </c>
      <c r="B375" s="42">
        <f t="shared" si="15"/>
        <v>17.400000000000002</v>
      </c>
      <c r="C375" s="48">
        <f>IF($C$14,[1]!obget([1]!obcall("",$B$14,"getInitialMargin",[1]!obMake("","double",$B375))),"")</f>
        <v>0</v>
      </c>
      <c r="D375" s="45">
        <f>IF($C$13,[1]!obget([1]!obcall("",$B$13,"getInitialMargin",[1]!obMake("","double",$B375))),"")</f>
        <v>0</v>
      </c>
      <c r="E375" s="42">
        <f t="shared" si="17"/>
        <v>348</v>
      </c>
      <c r="F375" s="42">
        <f>IF($D$22,[1]!obget([1]!obcall("",$B$22,"get",[1]!obMake("","int",E375))),"")</f>
        <v>10.034876621128165</v>
      </c>
      <c r="G375" s="42">
        <f>IF($D$22,[1]!obget([1]!obcall("",$B$23,"get",[1]!obMake("","int",E375)))^2,"")</f>
        <v>4.4026802814373438</v>
      </c>
      <c r="H375" s="42">
        <f>IF($D$22,[1]!obget([1]!obcall("",$B$24,"get",[1]!obMake("","int",E375))),"")</f>
        <v>0.48312324078573976</v>
      </c>
      <c r="AH375" s="24"/>
      <c r="IW375" s="28"/>
    </row>
    <row r="376" spans="1:257" x14ac:dyDescent="0.3">
      <c r="A376" s="28" t="str">
        <f t="shared" si="16"/>
        <v/>
      </c>
      <c r="B376" s="42">
        <f t="shared" si="15"/>
        <v>17.45</v>
      </c>
      <c r="C376" s="48">
        <f>IF($C$14,[1]!obget([1]!obcall("",$B$14,"getInitialMargin",[1]!obMake("","double",$B376))),"")</f>
        <v>0</v>
      </c>
      <c r="D376" s="45">
        <f>IF($C$13,[1]!obget([1]!obcall("",$B$13,"getInitialMargin",[1]!obMake("","double",$B376))),"")</f>
        <v>0</v>
      </c>
      <c r="E376" s="42">
        <f t="shared" si="17"/>
        <v>349</v>
      </c>
      <c r="F376" s="42">
        <f>IF($D$22,[1]!obget([1]!obcall("",$B$22,"get",[1]!obMake("","int",E376))),"")</f>
        <v>7.9129448966672884</v>
      </c>
      <c r="G376" s="42">
        <f>IF($D$22,[1]!obget([1]!obcall("",$B$23,"get",[1]!obMake("","int",E376)))^2,"")</f>
        <v>0.35007949119729792</v>
      </c>
      <c r="H376" s="42">
        <f>IF($D$22,[1]!obget([1]!obcall("",$B$24,"get",[1]!obMake("","int",E376))),"")</f>
        <v>0.26444844834090375</v>
      </c>
      <c r="AH376" s="24"/>
      <c r="IW376" s="28"/>
    </row>
    <row r="377" spans="1:257" x14ac:dyDescent="0.3">
      <c r="A377" s="28">
        <f t="shared" si="16"/>
        <v>17.5</v>
      </c>
      <c r="B377" s="42">
        <f t="shared" si="15"/>
        <v>17.5</v>
      </c>
      <c r="C377" s="48">
        <f>IF($C$14,[1]!obget([1]!obcall("",$B$14,"getInitialMargin",[1]!obMake("","double",$B377))),"")</f>
        <v>0</v>
      </c>
      <c r="D377" s="45">
        <f>IF($C$13,[1]!obget([1]!obcall("",$B$13,"getInitialMargin",[1]!obMake("","double",$B377))),"")</f>
        <v>0</v>
      </c>
      <c r="E377" s="42">
        <f t="shared" si="17"/>
        <v>350</v>
      </c>
      <c r="F377" s="42">
        <f>IF($D$22,[1]!obget([1]!obcall("",$B$22,"get",[1]!obMake("","int",E377))),"")</f>
        <v>10.890436957334641</v>
      </c>
      <c r="G377" s="42">
        <f>IF($D$22,[1]!obget([1]!obcall("",$B$23,"get",[1]!obMake("","int",E377)))^2,"")</f>
        <v>0.56813592594302409</v>
      </c>
      <c r="H377" s="42">
        <f>IF($D$22,[1]!obget([1]!obcall("",$B$24,"get",[1]!obMake("","int",E377))),"")</f>
        <v>0.6287509617617304</v>
      </c>
      <c r="AH377" s="24"/>
      <c r="IW377" s="28"/>
    </row>
    <row r="378" spans="1:257" x14ac:dyDescent="0.3">
      <c r="A378" s="28" t="str">
        <f t="shared" si="16"/>
        <v/>
      </c>
      <c r="B378" s="42">
        <f t="shared" si="15"/>
        <v>17.55</v>
      </c>
      <c r="C378" s="48">
        <f>IF($C$14,[1]!obget([1]!obcall("",$B$14,"getInitialMargin",[1]!obMake("","double",$B378))),"")</f>
        <v>0</v>
      </c>
      <c r="D378" s="45">
        <f>IF($C$13,[1]!obget([1]!obcall("",$B$13,"getInitialMargin",[1]!obMake("","double",$B378))),"")</f>
        <v>0</v>
      </c>
      <c r="E378" s="42">
        <f t="shared" si="17"/>
        <v>351</v>
      </c>
      <c r="F378" s="42">
        <f>IF($D$22,[1]!obget([1]!obcall("",$B$22,"get",[1]!obMake("","int",E378))),"")</f>
        <v>4.316164332014206</v>
      </c>
      <c r="G378" s="42">
        <f>IF($D$22,[1]!obget([1]!obcall("",$B$23,"get",[1]!obMake("","int",E378)))^2,"")</f>
        <v>3.7159029837101995E-2</v>
      </c>
      <c r="H378" s="42">
        <f>IF($D$22,[1]!obget([1]!obcall("",$B$24,"get",[1]!obMake("","int",E378))),"")</f>
        <v>0.35772578824318019</v>
      </c>
      <c r="AH378" s="24"/>
      <c r="IW378" s="28"/>
    </row>
    <row r="379" spans="1:257" x14ac:dyDescent="0.3">
      <c r="A379" s="28" t="str">
        <f t="shared" si="16"/>
        <v/>
      </c>
      <c r="B379" s="42">
        <f t="shared" si="15"/>
        <v>17.600000000000001</v>
      </c>
      <c r="C379" s="48">
        <f>IF($C$14,[1]!obget([1]!obcall("",$B$14,"getInitialMargin",[1]!obMake("","double",$B379))),"")</f>
        <v>0</v>
      </c>
      <c r="D379" s="45">
        <f>IF($C$13,[1]!obget([1]!obcall("",$B$13,"getInitialMargin",[1]!obMake("","double",$B379))),"")</f>
        <v>0</v>
      </c>
      <c r="E379" s="42">
        <f t="shared" si="17"/>
        <v>352</v>
      </c>
      <c r="F379" s="42">
        <f>IF($D$22,[1]!obget([1]!obcall("",$B$22,"get",[1]!obMake("","int",E379))),"")</f>
        <v>8.1902439154233697</v>
      </c>
      <c r="G379" s="42">
        <f>IF($D$22,[1]!obget([1]!obcall("",$B$23,"get",[1]!obMake("","int",E379)))^2,"")</f>
        <v>1.6368025389613821</v>
      </c>
      <c r="H379" s="42">
        <f>IF($D$22,[1]!obget([1]!obcall("",$B$24,"get",[1]!obMake("","int",E379))),"")</f>
        <v>0.28148793438310515</v>
      </c>
      <c r="AH379" s="24"/>
      <c r="IW379" s="28"/>
    </row>
    <row r="380" spans="1:257" x14ac:dyDescent="0.3">
      <c r="A380" s="28" t="str">
        <f t="shared" si="16"/>
        <v/>
      </c>
      <c r="B380" s="42">
        <f t="shared" si="15"/>
        <v>17.650000000000002</v>
      </c>
      <c r="C380" s="48">
        <f>IF($C$14,[1]!obget([1]!obcall("",$B$14,"getInitialMargin",[1]!obMake("","double",$B380))),"")</f>
        <v>0</v>
      </c>
      <c r="D380" s="45">
        <f>IF($C$13,[1]!obget([1]!obcall("",$B$13,"getInitialMargin",[1]!obMake("","double",$B380))),"")</f>
        <v>0</v>
      </c>
      <c r="E380" s="42">
        <f t="shared" si="17"/>
        <v>353</v>
      </c>
      <c r="F380" s="42">
        <f>IF($D$22,[1]!obget([1]!obcall("",$B$22,"get",[1]!obMake("","int",E380))),"")</f>
        <v>9.6513692494849401</v>
      </c>
      <c r="G380" s="42">
        <f>IF($D$22,[1]!obget([1]!obcall("",$B$23,"get",[1]!obMake("","int",E380)))^2,"")</f>
        <v>4.7792688869195514E-3</v>
      </c>
      <c r="H380" s="42">
        <f>IF($D$22,[1]!obget([1]!obcall("",$B$24,"get",[1]!obMake("","int",E380))),"")</f>
        <v>0.4285633596915317</v>
      </c>
      <c r="AH380" s="24"/>
      <c r="IW380" s="28"/>
    </row>
    <row r="381" spans="1:257" x14ac:dyDescent="0.3">
      <c r="A381" s="28" t="str">
        <f t="shared" si="16"/>
        <v/>
      </c>
      <c r="B381" s="42">
        <f t="shared" si="15"/>
        <v>17.7</v>
      </c>
      <c r="C381" s="48">
        <f>IF($C$14,[1]!obget([1]!obcall("",$B$14,"getInitialMargin",[1]!obMake("","double",$B381))),"")</f>
        <v>0</v>
      </c>
      <c r="D381" s="45">
        <f>IF($C$13,[1]!obget([1]!obcall("",$B$13,"getInitialMargin",[1]!obMake("","double",$B381))),"")</f>
        <v>0</v>
      </c>
      <c r="E381" s="42">
        <f t="shared" si="17"/>
        <v>354</v>
      </c>
      <c r="F381" s="42">
        <f>IF($D$22,[1]!obget([1]!obcall("",$B$22,"get",[1]!obMake("","int",E381))),"")</f>
        <v>7.5668025379405481</v>
      </c>
      <c r="G381" s="42">
        <f>IF($D$22,[1]!obget([1]!obcall("",$B$23,"get",[1]!obMake("","int",E381)))^2,"")</f>
        <v>0.61422146322559001</v>
      </c>
      <c r="H381" s="42">
        <f>IF($D$22,[1]!obget([1]!obcall("",$B$24,"get",[1]!obMake("","int",E381))),"")</f>
        <v>0.24804612766505474</v>
      </c>
      <c r="AH381" s="24"/>
      <c r="IW381" s="28"/>
    </row>
    <row r="382" spans="1:257" x14ac:dyDescent="0.3">
      <c r="A382" s="28" t="str">
        <f t="shared" si="16"/>
        <v/>
      </c>
      <c r="B382" s="42">
        <f t="shared" si="15"/>
        <v>17.75</v>
      </c>
      <c r="C382" s="48">
        <f>IF($C$14,[1]!obget([1]!obcall("",$B$14,"getInitialMargin",[1]!obMake("","double",$B382))),"")</f>
        <v>0</v>
      </c>
      <c r="D382" s="45">
        <f>IF($C$13,[1]!obget([1]!obcall("",$B$13,"getInitialMargin",[1]!obMake("","double",$B382))),"")</f>
        <v>0</v>
      </c>
      <c r="E382" s="42">
        <f t="shared" si="17"/>
        <v>355</v>
      </c>
      <c r="F382" s="42">
        <f>IF($D$22,[1]!obget([1]!obcall("",$B$22,"get",[1]!obMake("","int",E382))),"")</f>
        <v>7.1696360273008164</v>
      </c>
      <c r="G382" s="42">
        <f>IF($D$22,[1]!obget([1]!obcall("",$B$23,"get",[1]!obMake("","int",E382)))^2,"")</f>
        <v>0.68650844242226206</v>
      </c>
      <c r="H382" s="42">
        <f>IF($D$22,[1]!obget([1]!obcall("",$B$24,"get",[1]!obMake("","int",E382))),"")</f>
        <v>0.23588473584520142</v>
      </c>
      <c r="AH382" s="24"/>
      <c r="IW382" s="28"/>
    </row>
    <row r="383" spans="1:257" x14ac:dyDescent="0.3">
      <c r="A383" s="28" t="str">
        <f t="shared" si="16"/>
        <v/>
      </c>
      <c r="B383" s="42">
        <f t="shared" si="15"/>
        <v>17.8</v>
      </c>
      <c r="C383" s="48">
        <f>IF($C$14,[1]!obget([1]!obcall("",$B$14,"getInitialMargin",[1]!obMake("","double",$B383))),"")</f>
        <v>0</v>
      </c>
      <c r="D383" s="45">
        <f>IF($C$13,[1]!obget([1]!obcall("",$B$13,"getInitialMargin",[1]!obMake("","double",$B383))),"")</f>
        <v>0</v>
      </c>
      <c r="E383" s="42">
        <f t="shared" si="17"/>
        <v>356</v>
      </c>
      <c r="F383" s="42">
        <f>IF($D$22,[1]!obget([1]!obcall("",$B$22,"get",[1]!obMake("","int",E383))),"")</f>
        <v>10.054933652245614</v>
      </c>
      <c r="G383" s="42">
        <f>IF($D$22,[1]!obget([1]!obcall("",$B$23,"get",[1]!obMake("","int",E383)))^2,"")</f>
        <v>2.4954606305946998E-2</v>
      </c>
      <c r="H383" s="42">
        <f>IF($D$22,[1]!obget([1]!obcall("",$B$24,"get",[1]!obMake("","int",E383))),"")</f>
        <v>0.48615923572428521</v>
      </c>
      <c r="AH383" s="24"/>
      <c r="IW383" s="28"/>
    </row>
    <row r="384" spans="1:257" x14ac:dyDescent="0.3">
      <c r="A384" s="28" t="str">
        <f t="shared" si="16"/>
        <v/>
      </c>
      <c r="B384" s="42">
        <f t="shared" si="15"/>
        <v>17.850000000000001</v>
      </c>
      <c r="C384" s="48">
        <f>IF($C$14,[1]!obget([1]!obcall("",$B$14,"getInitialMargin",[1]!obMake("","double",$B384))),"")</f>
        <v>0</v>
      </c>
      <c r="D384" s="45">
        <f>IF($C$13,[1]!obget([1]!obcall("",$B$13,"getInitialMargin",[1]!obMake("","double",$B384))),"")</f>
        <v>0</v>
      </c>
      <c r="E384" s="42">
        <f t="shared" si="17"/>
        <v>357</v>
      </c>
      <c r="F384" s="42">
        <f>IF($D$22,[1]!obget([1]!obcall("",$B$22,"get",[1]!obMake("","int",E384))),"")</f>
        <v>5.1920079352441846</v>
      </c>
      <c r="G384" s="42">
        <f>IF($D$22,[1]!obget([1]!obcall("",$B$23,"get",[1]!obMake("","int",E384)))^2,"")</f>
        <v>1.2857141591862322E-2</v>
      </c>
      <c r="H384" s="42">
        <f>IF($D$22,[1]!obget([1]!obcall("",$B$24,"get",[1]!obMake("","int",E384))),"")</f>
        <v>0.28125979716744898</v>
      </c>
      <c r="AH384" s="24"/>
      <c r="IW384" s="28"/>
    </row>
    <row r="385" spans="1:257" x14ac:dyDescent="0.3">
      <c r="A385" s="28" t="str">
        <f t="shared" si="16"/>
        <v/>
      </c>
      <c r="B385" s="42">
        <f t="shared" si="15"/>
        <v>17.900000000000002</v>
      </c>
      <c r="C385" s="48">
        <f>IF($C$14,[1]!obget([1]!obcall("",$B$14,"getInitialMargin",[1]!obMake("","double",$B385))),"")</f>
        <v>0</v>
      </c>
      <c r="D385" s="45">
        <f>IF($C$13,[1]!obget([1]!obcall("",$B$13,"getInitialMargin",[1]!obMake("","double",$B385))),"")</f>
        <v>0</v>
      </c>
      <c r="E385" s="42">
        <f t="shared" si="17"/>
        <v>358</v>
      </c>
      <c r="F385" s="42">
        <f>IF($D$22,[1]!obget([1]!obcall("",$B$22,"get",[1]!obMake("","int",E385))),"")</f>
        <v>6.5107132430333436</v>
      </c>
      <c r="G385" s="42">
        <f>IF($D$22,[1]!obget([1]!obcall("",$B$23,"get",[1]!obMake("","int",E385)))^2,"")</f>
        <v>0.28658152193509046</v>
      </c>
      <c r="H385" s="42">
        <f>IF($D$22,[1]!obget([1]!obcall("",$B$24,"get",[1]!obMake("","int",E385))),"")</f>
        <v>0.23140418416014574</v>
      </c>
      <c r="AH385" s="24"/>
      <c r="IW385" s="28"/>
    </row>
    <row r="386" spans="1:257" x14ac:dyDescent="0.3">
      <c r="A386" s="28" t="str">
        <f t="shared" si="16"/>
        <v/>
      </c>
      <c r="B386" s="42">
        <f t="shared" si="15"/>
        <v>17.95</v>
      </c>
      <c r="C386" s="48">
        <f>IF($C$14,[1]!obget([1]!obcall("",$B$14,"getInitialMargin",[1]!obMake("","double",$B386))),"")</f>
        <v>0</v>
      </c>
      <c r="D386" s="45">
        <f>IF($C$13,[1]!obget([1]!obcall("",$B$13,"getInitialMargin",[1]!obMake("","double",$B386))),"")</f>
        <v>0</v>
      </c>
      <c r="E386" s="42">
        <f t="shared" si="17"/>
        <v>359</v>
      </c>
      <c r="F386" s="42">
        <f>IF($D$22,[1]!obget([1]!obcall("",$B$22,"get",[1]!obMake("","int",E386))),"")</f>
        <v>11.930713754454459</v>
      </c>
      <c r="G386" s="42">
        <f>IF($D$22,[1]!obget([1]!obcall("",$B$23,"get",[1]!obMake("","int",E386)))^2,"")</f>
        <v>0.57149246222893668</v>
      </c>
      <c r="H386" s="42">
        <f>IF($D$22,[1]!obget([1]!obcall("",$B$24,"get",[1]!obMake("","int",E386))),"")</f>
        <v>0.85030363636542328</v>
      </c>
      <c r="AH386" s="24"/>
      <c r="IW386" s="28"/>
    </row>
    <row r="387" spans="1:257" x14ac:dyDescent="0.3">
      <c r="A387" s="28">
        <f t="shared" si="16"/>
        <v>18</v>
      </c>
      <c r="B387" s="42">
        <f t="shared" si="15"/>
        <v>18</v>
      </c>
      <c r="C387" s="48">
        <f>IF($C$14,[1]!obget([1]!obcall("",$B$14,"getInitialMargin",[1]!obMake("","double",$B387))),"")</f>
        <v>0</v>
      </c>
      <c r="D387" s="45">
        <f>IF($C$13,[1]!obget([1]!obcall("",$B$13,"getInitialMargin",[1]!obMake("","double",$B387))),"")</f>
        <v>0</v>
      </c>
      <c r="E387" s="42">
        <f t="shared" si="17"/>
        <v>360</v>
      </c>
      <c r="F387" s="42">
        <f>IF($D$22,[1]!obget([1]!obcall("",$B$22,"get",[1]!obMake("","int",E387))),"")</f>
        <v>29.443715941228632</v>
      </c>
      <c r="G387" s="42">
        <f>IF($D$22,[1]!obget([1]!obcall("",$B$23,"get",[1]!obMake("","int",E387)))^2,"")</f>
        <v>3.2319715256977171</v>
      </c>
      <c r="H387" s="42">
        <f>IF($D$22,[1]!obget([1]!obcall("",$B$24,"get",[1]!obMake("","int",E387))),"")</f>
        <v>11.908930111030987</v>
      </c>
      <c r="AH387" s="24"/>
      <c r="IW387" s="28"/>
    </row>
    <row r="388" spans="1:257" x14ac:dyDescent="0.3">
      <c r="A388" s="28" t="str">
        <f t="shared" si="16"/>
        <v/>
      </c>
      <c r="B388" s="42">
        <f t="shared" si="15"/>
        <v>18.05</v>
      </c>
      <c r="C388" s="48">
        <f>IF($C$14,[1]!obget([1]!obcall("",$B$14,"getInitialMargin",[1]!obMake("","double",$B388))),"")</f>
        <v>0</v>
      </c>
      <c r="D388" s="45">
        <f>IF($C$13,[1]!obget([1]!obcall("",$B$13,"getInitialMargin",[1]!obMake("","double",$B388))),"")</f>
        <v>0</v>
      </c>
      <c r="E388" s="42">
        <f t="shared" si="17"/>
        <v>361</v>
      </c>
      <c r="F388" s="42">
        <f>IF($D$22,[1]!obget([1]!obcall("",$B$22,"get",[1]!obMake("","int",E388))),"")</f>
        <v>4.2468455190281587</v>
      </c>
      <c r="G388" s="42">
        <f>IF($D$22,[1]!obget([1]!obcall("",$B$23,"get",[1]!obMake("","int",E388)))^2,"")</f>
        <v>1.4944571238434555E-2</v>
      </c>
      <c r="H388" s="42">
        <f>IF($D$22,[1]!obget([1]!obcall("",$B$24,"get",[1]!obMake("","int",E388))),"")</f>
        <v>0.36525548178814665</v>
      </c>
      <c r="AH388" s="24"/>
      <c r="IW388" s="28"/>
    </row>
    <row r="389" spans="1:257" x14ac:dyDescent="0.3">
      <c r="A389" s="28" t="str">
        <f t="shared" si="16"/>
        <v/>
      </c>
      <c r="B389" s="42">
        <f t="shared" si="15"/>
        <v>18.100000000000001</v>
      </c>
      <c r="C389" s="48">
        <f>IF($C$14,[1]!obget([1]!obcall("",$B$14,"getInitialMargin",[1]!obMake("","double",$B389))),"")</f>
        <v>0</v>
      </c>
      <c r="D389" s="45">
        <f>IF($C$13,[1]!obget([1]!obcall("",$B$13,"getInitialMargin",[1]!obMake("","double",$B389))),"")</f>
        <v>0</v>
      </c>
      <c r="E389" s="42">
        <f t="shared" si="17"/>
        <v>362</v>
      </c>
      <c r="F389" s="42">
        <f>IF($D$22,[1]!obget([1]!obcall("",$B$22,"get",[1]!obMake("","int",E389))),"")</f>
        <v>3.2909044816227677</v>
      </c>
      <c r="G389" s="42">
        <f>IF($D$22,[1]!obget([1]!obcall("",$B$23,"get",[1]!obMake("","int",E389)))^2,"")</f>
        <v>0.12465332089811614</v>
      </c>
      <c r="H389" s="42">
        <f>IF($D$22,[1]!obget([1]!obcall("",$B$24,"get",[1]!obMake("","int",E389))),"")</f>
        <v>0.49120004333314116</v>
      </c>
      <c r="AH389" s="24"/>
      <c r="IW389" s="28"/>
    </row>
    <row r="390" spans="1:257" x14ac:dyDescent="0.3">
      <c r="A390" s="28" t="str">
        <f t="shared" si="16"/>
        <v/>
      </c>
      <c r="B390" s="42">
        <f t="shared" si="15"/>
        <v>18.150000000000002</v>
      </c>
      <c r="C390" s="48">
        <f>IF($C$14,[1]!obget([1]!obcall("",$B$14,"getInitialMargin",[1]!obMake("","double",$B390))),"")</f>
        <v>0</v>
      </c>
      <c r="D390" s="45">
        <f>IF($C$13,[1]!obget([1]!obcall("",$B$13,"getInitialMargin",[1]!obMake("","double",$B390))),"")</f>
        <v>0</v>
      </c>
      <c r="E390" s="42">
        <f t="shared" si="17"/>
        <v>363</v>
      </c>
      <c r="F390" s="42">
        <f>IF($D$22,[1]!obget([1]!obcall("",$B$22,"get",[1]!obMake("","int",E390))),"")</f>
        <v>4.4068104556386505</v>
      </c>
      <c r="G390" s="42">
        <f>IF($D$22,[1]!obget([1]!obcall("",$B$23,"get",[1]!obMake("","int",E390)))^2,"")</f>
        <v>1.6069537183475727E-4</v>
      </c>
      <c r="H390" s="42">
        <f>IF($D$22,[1]!obget([1]!obcall("",$B$24,"get",[1]!obMake("","int",E390))),"")</f>
        <v>0.34820649343254284</v>
      </c>
      <c r="AH390" s="24"/>
      <c r="IW390" s="28"/>
    </row>
    <row r="391" spans="1:257" x14ac:dyDescent="0.3">
      <c r="A391" s="28" t="str">
        <f t="shared" si="16"/>
        <v/>
      </c>
      <c r="B391" s="42">
        <f t="shared" si="15"/>
        <v>18.2</v>
      </c>
      <c r="C391" s="48">
        <f>IF($C$14,[1]!obget([1]!obcall("",$B$14,"getInitialMargin",[1]!obMake("","double",$B391))),"")</f>
        <v>0</v>
      </c>
      <c r="D391" s="45">
        <f>IF($C$13,[1]!obget([1]!obcall("",$B$13,"getInitialMargin",[1]!obMake("","double",$B391))),"")</f>
        <v>0</v>
      </c>
      <c r="E391" s="42">
        <f t="shared" si="17"/>
        <v>364</v>
      </c>
      <c r="F391" s="42">
        <f>IF($D$22,[1]!obget([1]!obcall("",$B$22,"get",[1]!obMake("","int",E391))),"")</f>
        <v>8.6391293016258608</v>
      </c>
      <c r="G391" s="42">
        <f>IF($D$22,[1]!obget([1]!obcall("",$B$23,"get",[1]!obMake("","int",E391)))^2,"")</f>
        <v>1.283829389517477</v>
      </c>
      <c r="H391" s="42">
        <f>IF($D$22,[1]!obget([1]!obcall("",$B$24,"get",[1]!obMake("","int",E391))),"")</f>
        <v>0.31642355101457498</v>
      </c>
      <c r="AH391" s="24"/>
      <c r="IW391" s="28"/>
    </row>
    <row r="392" spans="1:257" x14ac:dyDescent="0.3">
      <c r="A392" s="28" t="str">
        <f t="shared" si="16"/>
        <v/>
      </c>
      <c r="B392" s="42">
        <f t="shared" si="15"/>
        <v>18.25</v>
      </c>
      <c r="C392" s="48">
        <f>IF($C$14,[1]!obget([1]!obcall("",$B$14,"getInitialMargin",[1]!obMake("","double",$B392))),"")</f>
        <v>0</v>
      </c>
      <c r="D392" s="45">
        <f>IF($C$13,[1]!obget([1]!obcall("",$B$13,"getInitialMargin",[1]!obMake("","double",$B392))),"")</f>
        <v>0</v>
      </c>
      <c r="E392" s="42">
        <f t="shared" si="17"/>
        <v>365</v>
      </c>
      <c r="F392" s="42">
        <f>IF($D$22,[1]!obget([1]!obcall("",$B$22,"get",[1]!obMake("","int",E392))),"")</f>
        <v>4.1836036859132388</v>
      </c>
      <c r="G392" s="42">
        <f>IF($D$22,[1]!obget([1]!obcall("",$B$23,"get",[1]!obMake("","int",E392)))^2,"")</f>
        <v>3.6972281174727228E-2</v>
      </c>
      <c r="H392" s="42">
        <f>IF($D$22,[1]!obget([1]!obcall("",$B$24,"get",[1]!obMake("","int",E392))),"")</f>
        <v>0.37231415977330051</v>
      </c>
      <c r="AH392" s="24"/>
      <c r="IW392" s="28"/>
    </row>
    <row r="393" spans="1:257" x14ac:dyDescent="0.3">
      <c r="A393" s="28" t="str">
        <f t="shared" si="16"/>
        <v/>
      </c>
      <c r="B393" s="42">
        <f t="shared" si="15"/>
        <v>18.3</v>
      </c>
      <c r="C393" s="48">
        <f>IF($C$14,[1]!obget([1]!obcall("",$B$14,"getInitialMargin",[1]!obMake("","double",$B393))),"")</f>
        <v>0</v>
      </c>
      <c r="D393" s="45">
        <f>IF($C$13,[1]!obget([1]!obcall("",$B$13,"getInitialMargin",[1]!obMake("","double",$B393))),"")</f>
        <v>0</v>
      </c>
      <c r="E393" s="42">
        <f t="shared" si="17"/>
        <v>366</v>
      </c>
      <c r="F393" s="42">
        <f>IF($D$22,[1]!obget([1]!obcall("",$B$22,"get",[1]!obMake("","int",E393))),"")</f>
        <v>4.2404506629758982</v>
      </c>
      <c r="G393" s="42">
        <f>IF($D$22,[1]!obget([1]!obcall("",$B$23,"get",[1]!obMake("","int",E393)))^2,"")</f>
        <v>0.14216382452105536</v>
      </c>
      <c r="H393" s="42">
        <f>IF($D$22,[1]!obget([1]!obcall("",$B$24,"get",[1]!obMake("","int",E393))),"")</f>
        <v>0.36596103811425462</v>
      </c>
      <c r="AH393" s="24"/>
      <c r="IW393" s="28"/>
    </row>
    <row r="394" spans="1:257" x14ac:dyDescent="0.3">
      <c r="A394" s="28" t="str">
        <f t="shared" si="16"/>
        <v/>
      </c>
      <c r="B394" s="42">
        <f t="shared" si="15"/>
        <v>18.350000000000001</v>
      </c>
      <c r="C394" s="48">
        <f>IF($C$14,[1]!obget([1]!obcall("",$B$14,"getInitialMargin",[1]!obMake("","double",$B394))),"")</f>
        <v>0</v>
      </c>
      <c r="D394" s="45">
        <f>IF($C$13,[1]!obget([1]!obcall("",$B$13,"getInitialMargin",[1]!obMake("","double",$B394))),"")</f>
        <v>0</v>
      </c>
      <c r="E394" s="42">
        <f t="shared" si="17"/>
        <v>367</v>
      </c>
      <c r="F394" s="42">
        <f>IF($D$22,[1]!obget([1]!obcall("",$B$22,"get",[1]!obMake("","int",E394))),"")</f>
        <v>9.0247046038906262</v>
      </c>
      <c r="G394" s="42">
        <f>IF($D$22,[1]!obget([1]!obcall("",$B$23,"get",[1]!obMake("","int",E394)))^2,"")</f>
        <v>0.35574740777815989</v>
      </c>
      <c r="H394" s="42">
        <f>IF($D$22,[1]!obget([1]!obcall("",$B$24,"get",[1]!obMake("","int",E394))),"")</f>
        <v>0.35368906283813106</v>
      </c>
      <c r="AH394" s="24"/>
      <c r="IW394" s="28"/>
    </row>
    <row r="395" spans="1:257" x14ac:dyDescent="0.3">
      <c r="A395" s="28" t="str">
        <f t="shared" si="16"/>
        <v/>
      </c>
      <c r="B395" s="42">
        <f t="shared" si="15"/>
        <v>18.400000000000002</v>
      </c>
      <c r="C395" s="48">
        <f>IF($C$14,[1]!obget([1]!obcall("",$B$14,"getInitialMargin",[1]!obMake("","double",$B395))),"")</f>
        <v>0</v>
      </c>
      <c r="D395" s="45">
        <f>IF($C$13,[1]!obget([1]!obcall("",$B$13,"getInitialMargin",[1]!obMake("","double",$B395))),"")</f>
        <v>0</v>
      </c>
      <c r="E395" s="42">
        <f t="shared" si="17"/>
        <v>368</v>
      </c>
      <c r="F395" s="42">
        <f>IF($D$22,[1]!obget([1]!obcall("",$B$22,"get",[1]!obMake("","int",E395))),"")</f>
        <v>3.094059062826477</v>
      </c>
      <c r="G395" s="42">
        <f>IF($D$22,[1]!obget([1]!obcall("",$B$23,"get",[1]!obMake("","int",E395)))^2,"")</f>
        <v>1.318274294923364E-2</v>
      </c>
      <c r="H395" s="42">
        <f>IF($D$22,[1]!obget([1]!obcall("",$B$24,"get",[1]!obMake("","int",E395))),"")</f>
        <v>0.52225258929329554</v>
      </c>
      <c r="AH395" s="24"/>
      <c r="IW395" s="28"/>
    </row>
    <row r="396" spans="1:257" x14ac:dyDescent="0.3">
      <c r="A396" s="28" t="str">
        <f t="shared" si="16"/>
        <v/>
      </c>
      <c r="B396" s="42">
        <f t="shared" si="15"/>
        <v>18.45</v>
      </c>
      <c r="C396" s="48">
        <f>IF($C$14,[1]!obget([1]!obcall("",$B$14,"getInitialMargin",[1]!obMake("","double",$B396))),"")</f>
        <v>0</v>
      </c>
      <c r="D396" s="45">
        <f>IF($C$13,[1]!obget([1]!obcall("",$B$13,"getInitialMargin",[1]!obMake("","double",$B396))),"")</f>
        <v>0</v>
      </c>
      <c r="E396" s="42">
        <f t="shared" si="17"/>
        <v>369</v>
      </c>
      <c r="F396" s="42">
        <f>IF($D$22,[1]!obget([1]!obcall("",$B$22,"get",[1]!obMake("","int",E396))),"")</f>
        <v>4.6210904341081598</v>
      </c>
      <c r="G396" s="42">
        <f>IF($D$22,[1]!obget([1]!obcall("",$B$23,"get",[1]!obMake("","int",E396)))^2,"")</f>
        <v>6.017492246517488E-3</v>
      </c>
      <c r="H396" s="42">
        <f>IF($D$22,[1]!obget([1]!obcall("",$B$24,"get",[1]!obMake("","int",E396))),"")</f>
        <v>0.32717742705915526</v>
      </c>
      <c r="AH396" s="24"/>
      <c r="IW396" s="28"/>
    </row>
    <row r="397" spans="1:257" x14ac:dyDescent="0.3">
      <c r="A397" s="28">
        <f t="shared" si="16"/>
        <v>18.5</v>
      </c>
      <c r="B397" s="42">
        <f t="shared" si="15"/>
        <v>18.5</v>
      </c>
      <c r="C397" s="48">
        <f>IF($C$14,[1]!obget([1]!obcall("",$B$14,"getInitialMargin",[1]!obMake("","double",$B397))),"")</f>
        <v>0</v>
      </c>
      <c r="D397" s="45">
        <f>IF($C$13,[1]!obget([1]!obcall("",$B$13,"getInitialMargin",[1]!obMake("","double",$B397))),"")</f>
        <v>0</v>
      </c>
      <c r="E397" s="42">
        <f t="shared" si="17"/>
        <v>370</v>
      </c>
      <c r="F397" s="42">
        <f>IF($D$22,[1]!obget([1]!obcall("",$B$22,"get",[1]!obMake("","int",E397))),"")</f>
        <v>12.703269322562823</v>
      </c>
      <c r="G397" s="42">
        <f>IF($D$22,[1]!obget([1]!obcall("",$B$23,"get",[1]!obMake("","int",E397)))^2,"")</f>
        <v>9.9395029254067246</v>
      </c>
      <c r="H397" s="42">
        <f>IF($D$22,[1]!obget([1]!obcall("",$B$24,"get",[1]!obMake("","int",E397))),"")</f>
        <v>1.0464276757480202</v>
      </c>
      <c r="AH397" s="24"/>
      <c r="IW397" s="28"/>
    </row>
    <row r="398" spans="1:257" x14ac:dyDescent="0.3">
      <c r="A398" s="28" t="str">
        <f t="shared" si="16"/>
        <v/>
      </c>
      <c r="B398" s="42">
        <f t="shared" si="15"/>
        <v>18.55</v>
      </c>
      <c r="C398" s="48">
        <f>IF($C$14,[1]!obget([1]!obcall("",$B$14,"getInitialMargin",[1]!obMake("","double",$B398))),"")</f>
        <v>0</v>
      </c>
      <c r="D398" s="45">
        <f>IF($C$13,[1]!obget([1]!obcall("",$B$13,"getInitialMargin",[1]!obMake("","double",$B398))),"")</f>
        <v>0</v>
      </c>
      <c r="E398" s="42">
        <f t="shared" si="17"/>
        <v>371</v>
      </c>
      <c r="F398" s="42">
        <f>IF($D$22,[1]!obget([1]!obcall("",$B$22,"get",[1]!obMake("","int",E398))),"")</f>
        <v>7.2895778637418456</v>
      </c>
      <c r="G398" s="42">
        <f>IF($D$22,[1]!obget([1]!obcall("",$B$23,"get",[1]!obMake("","int",E398)))^2,"")</f>
        <v>0.73615752226820064</v>
      </c>
      <c r="H398" s="42">
        <f>IF($D$22,[1]!obget([1]!obcall("",$B$24,"get",[1]!obMake("","int",E398))),"")</f>
        <v>0.23880741346604539</v>
      </c>
      <c r="AH398" s="24"/>
      <c r="IW398" s="28"/>
    </row>
    <row r="399" spans="1:257" x14ac:dyDescent="0.3">
      <c r="A399" s="28" t="str">
        <f t="shared" si="16"/>
        <v/>
      </c>
      <c r="B399" s="42">
        <f t="shared" si="15"/>
        <v>18.600000000000001</v>
      </c>
      <c r="C399" s="48">
        <f>IF($C$14,[1]!obget([1]!obcall("",$B$14,"getInitialMargin",[1]!obMake("","double",$B399))),"")</f>
        <v>0</v>
      </c>
      <c r="D399" s="45">
        <f>IF($C$13,[1]!obget([1]!obcall("",$B$13,"getInitialMargin",[1]!obMake("","double",$B399))),"")</f>
        <v>0</v>
      </c>
      <c r="E399" s="42">
        <f t="shared" si="17"/>
        <v>372</v>
      </c>
      <c r="F399" s="42">
        <f>IF($D$22,[1]!obget([1]!obcall("",$B$22,"get",[1]!obMake("","int",E399))),"")</f>
        <v>20.64018442781402</v>
      </c>
      <c r="G399" s="42">
        <f>IF($D$22,[1]!obget([1]!obcall("",$B$23,"get",[1]!obMake("","int",E399)))^2,"")</f>
        <v>3.8789965512848072E-2</v>
      </c>
      <c r="H399" s="42">
        <f>IF($D$22,[1]!obget([1]!obcall("",$B$24,"get",[1]!obMake("","int",E399))),"")</f>
        <v>4.6205003206787163</v>
      </c>
      <c r="AH399" s="24"/>
      <c r="IW399" s="28"/>
    </row>
    <row r="400" spans="1:257" x14ac:dyDescent="0.3">
      <c r="A400" s="28" t="str">
        <f t="shared" si="16"/>
        <v/>
      </c>
      <c r="B400" s="42">
        <f t="shared" si="15"/>
        <v>18.650000000000002</v>
      </c>
      <c r="C400" s="48">
        <f>IF($C$14,[1]!obget([1]!obcall("",$B$14,"getInitialMargin",[1]!obMake("","double",$B400))),"")</f>
        <v>0</v>
      </c>
      <c r="D400" s="45">
        <f>IF($C$13,[1]!obget([1]!obcall("",$B$13,"getInitialMargin",[1]!obMake("","double",$B400))),"")</f>
        <v>0</v>
      </c>
      <c r="E400" s="42">
        <f t="shared" si="17"/>
        <v>373</v>
      </c>
      <c r="F400" s="42">
        <f>IF($D$22,[1]!obget([1]!obcall("",$B$22,"get",[1]!obMake("","int",E400))),"")</f>
        <v>12.177208468236204</v>
      </c>
      <c r="G400" s="42">
        <f>IF($D$22,[1]!obget([1]!obcall("",$B$23,"get",[1]!obMake("","int",E400)))^2,"")</f>
        <v>1.2134888808429665</v>
      </c>
      <c r="H400" s="42">
        <f>IF($D$22,[1]!obget([1]!obcall("",$B$24,"get",[1]!obMake("","int",E400))),"")</f>
        <v>0.90995497487554466</v>
      </c>
      <c r="AH400" s="24"/>
      <c r="IW400" s="28"/>
    </row>
    <row r="401" spans="1:257" x14ac:dyDescent="0.3">
      <c r="A401" s="28" t="str">
        <f t="shared" si="16"/>
        <v/>
      </c>
      <c r="B401" s="42">
        <f t="shared" si="15"/>
        <v>18.7</v>
      </c>
      <c r="C401" s="48">
        <f>IF($C$14,[1]!obget([1]!obcall("",$B$14,"getInitialMargin",[1]!obMake("","double",$B401))),"")</f>
        <v>0</v>
      </c>
      <c r="D401" s="45">
        <f>IF($C$13,[1]!obget([1]!obcall("",$B$13,"getInitialMargin",[1]!obMake("","double",$B401))),"")</f>
        <v>0</v>
      </c>
      <c r="E401" s="42">
        <f t="shared" si="17"/>
        <v>374</v>
      </c>
      <c r="F401" s="42">
        <f>IF($D$22,[1]!obget([1]!obcall("",$B$22,"get",[1]!obMake("","int",E401))),"")</f>
        <v>4.0005065215008395</v>
      </c>
      <c r="G401" s="42">
        <f>IF($D$22,[1]!obget([1]!obcall("",$B$23,"get",[1]!obMake("","int",E401)))^2,"")</f>
        <v>8.1037783429106572E-2</v>
      </c>
      <c r="H401" s="42">
        <f>IF($D$22,[1]!obget([1]!obcall("",$B$24,"get",[1]!obMake("","int",E401))),"")</f>
        <v>0.39376771887153594</v>
      </c>
      <c r="AH401" s="24"/>
      <c r="IW401" s="28"/>
    </row>
    <row r="402" spans="1:257" x14ac:dyDescent="0.3">
      <c r="A402" s="28" t="str">
        <f t="shared" si="16"/>
        <v/>
      </c>
      <c r="B402" s="42">
        <f t="shared" si="15"/>
        <v>18.75</v>
      </c>
      <c r="C402" s="48">
        <f>IF($C$14,[1]!obget([1]!obcall("",$B$14,"getInitialMargin",[1]!obMake("","double",$B402))),"")</f>
        <v>0</v>
      </c>
      <c r="D402" s="45">
        <f>IF($C$13,[1]!obget([1]!obcall("",$B$13,"getInitialMargin",[1]!obMake("","double",$B402))),"")</f>
        <v>0</v>
      </c>
      <c r="E402" s="42">
        <f t="shared" si="17"/>
        <v>375</v>
      </c>
      <c r="F402" s="42">
        <f>IF($D$22,[1]!obget([1]!obcall("",$B$22,"get",[1]!obMake("","int",E402))),"")</f>
        <v>7.1686481078843185</v>
      </c>
      <c r="G402" s="42">
        <f>IF($D$22,[1]!obget([1]!obcall("",$B$23,"get",[1]!obMake("","int",E402)))^2,"")</f>
        <v>3.279289146884462E-3</v>
      </c>
      <c r="H402" s="42">
        <f>IF($D$22,[1]!obget([1]!obcall("",$B$24,"get",[1]!obMake("","int",E402))),"")</f>
        <v>0.23586335743482345</v>
      </c>
      <c r="AH402" s="24"/>
      <c r="IW402" s="28"/>
    </row>
    <row r="403" spans="1:257" x14ac:dyDescent="0.3">
      <c r="A403" s="28" t="str">
        <f t="shared" si="16"/>
        <v/>
      </c>
      <c r="B403" s="42">
        <f t="shared" si="15"/>
        <v>18.8</v>
      </c>
      <c r="C403" s="48">
        <f>IF($C$14,[1]!obget([1]!obcall("",$B$14,"getInitialMargin",[1]!obMake("","double",$B403))),"")</f>
        <v>0</v>
      </c>
      <c r="D403" s="45">
        <f>IF($C$13,[1]!obget([1]!obcall("",$B$13,"getInitialMargin",[1]!obMake("","double",$B403))),"")</f>
        <v>0</v>
      </c>
      <c r="E403" s="42">
        <f t="shared" si="17"/>
        <v>376</v>
      </c>
      <c r="F403" s="42">
        <f>IF($D$22,[1]!obget([1]!obcall("",$B$22,"get",[1]!obMake("","int",E403))),"")</f>
        <v>4.0344747005861832</v>
      </c>
      <c r="G403" s="42">
        <f>IF($D$22,[1]!obget([1]!obcall("",$B$23,"get",[1]!obMake("","int",E403)))^2,"")</f>
        <v>6.0343282958171983E-3</v>
      </c>
      <c r="H403" s="42">
        <f>IF($D$22,[1]!obget([1]!obcall("",$B$24,"get",[1]!obMake("","int",E403))),"")</f>
        <v>0.38967339758193686</v>
      </c>
      <c r="AH403" s="24"/>
      <c r="IW403" s="28"/>
    </row>
    <row r="404" spans="1:257" x14ac:dyDescent="0.3">
      <c r="A404" s="28" t="str">
        <f t="shared" si="16"/>
        <v/>
      </c>
      <c r="B404" s="42">
        <f t="shared" si="15"/>
        <v>18.850000000000001</v>
      </c>
      <c r="C404" s="48">
        <f>IF($C$14,[1]!obget([1]!obcall("",$B$14,"getInitialMargin",[1]!obMake("","double",$B404))),"")</f>
        <v>0</v>
      </c>
      <c r="D404" s="45">
        <f>IF($C$13,[1]!obget([1]!obcall("",$B$13,"getInitialMargin",[1]!obMake("","double",$B404))),"")</f>
        <v>0</v>
      </c>
      <c r="E404" s="42">
        <f t="shared" si="17"/>
        <v>377</v>
      </c>
      <c r="F404" s="42">
        <f>IF($D$22,[1]!obget([1]!obcall("",$B$22,"get",[1]!obMake("","int",E404))),"")</f>
        <v>6.0553430718337156</v>
      </c>
      <c r="G404" s="42">
        <f>IF($D$22,[1]!obget([1]!obcall("",$B$23,"get",[1]!obMake("","int",E404)))^2,"")</f>
        <v>0.32663209387618924</v>
      </c>
      <c r="H404" s="42">
        <f>IF($D$22,[1]!obget([1]!obcall("",$B$24,"get",[1]!obMake("","int",E404))),"")</f>
        <v>0.2397527450423288</v>
      </c>
      <c r="AH404" s="24"/>
      <c r="IW404" s="28"/>
    </row>
    <row r="405" spans="1:257" x14ac:dyDescent="0.3">
      <c r="A405" s="28" t="str">
        <f t="shared" si="16"/>
        <v/>
      </c>
      <c r="B405" s="42">
        <f t="shared" si="15"/>
        <v>18.900000000000002</v>
      </c>
      <c r="C405" s="48">
        <f>IF($C$14,[1]!obget([1]!obcall("",$B$14,"getInitialMargin",[1]!obMake("","double",$B405))),"")</f>
        <v>0</v>
      </c>
      <c r="D405" s="45">
        <f>IF($C$13,[1]!obget([1]!obcall("",$B$13,"getInitialMargin",[1]!obMake("","double",$B405))),"")</f>
        <v>0</v>
      </c>
      <c r="E405" s="42">
        <f t="shared" si="17"/>
        <v>378</v>
      </c>
      <c r="F405" s="42">
        <f>IF($D$22,[1]!obget([1]!obcall("",$B$22,"get",[1]!obMake("","int",E405))),"")</f>
        <v>5.7620990132299879</v>
      </c>
      <c r="G405" s="42">
        <f>IF($D$22,[1]!obget([1]!obcall("",$B$23,"get",[1]!obMake("","int",E405)))^2,"")</f>
        <v>2.627697501671835E-2</v>
      </c>
      <c r="H405" s="42">
        <f>IF($D$22,[1]!obget([1]!obcall("",$B$24,"get",[1]!obMake("","int",E405))),"")</f>
        <v>0.25008047920254795</v>
      </c>
      <c r="AH405" s="24"/>
      <c r="IW405" s="28"/>
    </row>
    <row r="406" spans="1:257" x14ac:dyDescent="0.3">
      <c r="A406" s="28" t="str">
        <f t="shared" si="16"/>
        <v/>
      </c>
      <c r="B406" s="42">
        <f t="shared" si="15"/>
        <v>18.95</v>
      </c>
      <c r="C406" s="48">
        <f>IF($C$14,[1]!obget([1]!obcall("",$B$14,"getInitialMargin",[1]!obMake("","double",$B406))),"")</f>
        <v>0</v>
      </c>
      <c r="D406" s="45">
        <f>IF($C$13,[1]!obget([1]!obcall("",$B$13,"getInitialMargin",[1]!obMake("","double",$B406))),"")</f>
        <v>0</v>
      </c>
      <c r="E406" s="42">
        <f t="shared" si="17"/>
        <v>379</v>
      </c>
      <c r="F406" s="42">
        <f>IF($D$22,[1]!obget([1]!obcall("",$B$22,"get",[1]!obMake("","int",E406))),"")</f>
        <v>7.7575439695582542</v>
      </c>
      <c r="G406" s="42">
        <f>IF($D$22,[1]!obget([1]!obcall("",$B$23,"get",[1]!obMake("","int",E406)))^2,"")</f>
        <v>2.1451124201435839E-4</v>
      </c>
      <c r="H406" s="42">
        <f>IF($D$22,[1]!obget([1]!obcall("",$B$24,"get",[1]!obMake("","int",E406))),"")</f>
        <v>0.25641603642698874</v>
      </c>
      <c r="AH406" s="24"/>
      <c r="IW406" s="28"/>
    </row>
    <row r="407" spans="1:257" x14ac:dyDescent="0.3">
      <c r="A407" s="28">
        <f t="shared" si="16"/>
        <v>19</v>
      </c>
      <c r="B407" s="42">
        <f t="shared" si="15"/>
        <v>19</v>
      </c>
      <c r="C407" s="48">
        <f>IF($C$14,[1]!obget([1]!obcall("",$B$14,"getInitialMargin",[1]!obMake("","double",$B407))),"")</f>
        <v>0</v>
      </c>
      <c r="D407" s="45">
        <f>IF($C$13,[1]!obget([1]!obcall("",$B$13,"getInitialMargin",[1]!obMake("","double",$B407))),"")</f>
        <v>0</v>
      </c>
      <c r="E407" s="42">
        <f t="shared" si="17"/>
        <v>380</v>
      </c>
      <c r="F407" s="42">
        <f>IF($D$22,[1]!obget([1]!obcall("",$B$22,"get",[1]!obMake("","int",E407))),"")</f>
        <v>5.1250006118725722</v>
      </c>
      <c r="G407" s="42">
        <f>IF($D$22,[1]!obget([1]!obcall("",$B$23,"get",[1]!obMake("","int",E407)))^2,"")</f>
        <v>0.36364524114557256</v>
      </c>
      <c r="H407" s="42">
        <f>IF($D$22,[1]!obget([1]!obcall("",$B$24,"get",[1]!obMake("","int",E407))),"")</f>
        <v>0.28588744769980645</v>
      </c>
      <c r="AH407" s="24"/>
      <c r="IW407" s="28"/>
    </row>
    <row r="408" spans="1:257" x14ac:dyDescent="0.3">
      <c r="A408" s="28" t="str">
        <f t="shared" si="16"/>
        <v/>
      </c>
      <c r="B408" s="42">
        <f t="shared" si="15"/>
        <v>19.05</v>
      </c>
      <c r="C408" s="48">
        <f>IF($C$14,[1]!obget([1]!obcall("",$B$14,"getInitialMargin",[1]!obMake("","double",$B408))),"")</f>
        <v>0</v>
      </c>
      <c r="D408" s="45">
        <f>IF($C$13,[1]!obget([1]!obcall("",$B$13,"getInitialMargin",[1]!obMake("","double",$B408))),"")</f>
        <v>0</v>
      </c>
      <c r="E408" s="42">
        <f t="shared" si="17"/>
        <v>381</v>
      </c>
      <c r="F408" s="42">
        <f>IF($D$22,[1]!obget([1]!obcall("",$B$22,"get",[1]!obMake("","int",E408))),"")</f>
        <v>7.5332933444744601</v>
      </c>
      <c r="G408" s="42">
        <f>IF($D$22,[1]!obget([1]!obcall("",$B$23,"get",[1]!obMake("","int",E408)))^2,"")</f>
        <v>7.4999671267170734E-2</v>
      </c>
      <c r="H408" s="42">
        <f>IF($D$22,[1]!obget([1]!obcall("",$B$24,"get",[1]!obMake("","int",E408))),"")</f>
        <v>0.24674520555545443</v>
      </c>
      <c r="AH408" s="24"/>
      <c r="IW408" s="28"/>
    </row>
    <row r="409" spans="1:257" x14ac:dyDescent="0.3">
      <c r="A409" s="28" t="str">
        <f t="shared" si="16"/>
        <v/>
      </c>
      <c r="B409" s="42">
        <f t="shared" si="15"/>
        <v>19.100000000000001</v>
      </c>
      <c r="C409" s="48">
        <f>IF($C$14,[1]!obget([1]!obcall("",$B$14,"getInitialMargin",[1]!obMake("","double",$B409))),"")</f>
        <v>0</v>
      </c>
      <c r="D409" s="45">
        <f>IF($C$13,[1]!obget([1]!obcall("",$B$13,"getInitialMargin",[1]!obMake("","double",$B409))),"")</f>
        <v>0</v>
      </c>
      <c r="E409" s="42">
        <f t="shared" si="17"/>
        <v>382</v>
      </c>
      <c r="F409" s="42">
        <f>IF($D$22,[1]!obget([1]!obcall("",$B$22,"get",[1]!obMake("","int",E409))),"")</f>
        <v>7.6177413883473557</v>
      </c>
      <c r="G409" s="42">
        <f>IF($D$22,[1]!obget([1]!obcall("",$B$23,"get",[1]!obMake("","int",E409)))^2,"")</f>
        <v>0.71675397981897526</v>
      </c>
      <c r="H409" s="42">
        <f>IF($D$22,[1]!obget([1]!obcall("",$B$24,"get",[1]!obMake("","int",E409))),"")</f>
        <v>0.25012074506950066</v>
      </c>
      <c r="AH409" s="24"/>
      <c r="IW409" s="28"/>
    </row>
    <row r="410" spans="1:257" x14ac:dyDescent="0.3">
      <c r="A410" s="28" t="str">
        <f t="shared" si="16"/>
        <v/>
      </c>
      <c r="B410" s="42">
        <f t="shared" si="15"/>
        <v>19.150000000000002</v>
      </c>
      <c r="C410" s="48">
        <f>IF($C$14,[1]!obget([1]!obcall("",$B$14,"getInitialMargin",[1]!obMake("","double",$B410))),"")</f>
        <v>0</v>
      </c>
      <c r="D410" s="45">
        <f>IF($C$13,[1]!obget([1]!obcall("",$B$13,"getInitialMargin",[1]!obMake("","double",$B410))),"")</f>
        <v>0</v>
      </c>
      <c r="E410" s="42">
        <f t="shared" si="17"/>
        <v>383</v>
      </c>
      <c r="F410" s="42">
        <f>IF($D$22,[1]!obget([1]!obcall("",$B$22,"get",[1]!obMake("","int",E410))),"")</f>
        <v>11.874595293030241</v>
      </c>
      <c r="G410" s="42">
        <f>IF($D$22,[1]!obget([1]!obcall("",$B$23,"get",[1]!obMake("","int",E410)))^2,"")</f>
        <v>1.768024058578622E-3</v>
      </c>
      <c r="H410" s="42">
        <f>IF($D$22,[1]!obget([1]!obcall("",$B$24,"get",[1]!obMake("","int",E410))),"")</f>
        <v>0.83710609662181046</v>
      </c>
      <c r="AH410" s="24"/>
      <c r="IW410" s="28"/>
    </row>
    <row r="411" spans="1:257" x14ac:dyDescent="0.3">
      <c r="A411" s="28" t="str">
        <f t="shared" si="16"/>
        <v/>
      </c>
      <c r="B411" s="42">
        <f t="shared" ref="B411:B474" si="18">IF($D$22,(ROW(A411)-ROW($A$27))*$C$17,"")</f>
        <v>19.200000000000003</v>
      </c>
      <c r="C411" s="48">
        <f>IF($C$14,[1]!obget([1]!obcall("",$B$14,"getInitialMargin",[1]!obMake("","double",$B411))),"")</f>
        <v>0</v>
      </c>
      <c r="D411" s="45">
        <f>IF($C$13,[1]!obget([1]!obcall("",$B$13,"getInitialMargin",[1]!obMake("","double",$B411))),"")</f>
        <v>0</v>
      </c>
      <c r="E411" s="42">
        <f t="shared" si="17"/>
        <v>384</v>
      </c>
      <c r="F411" s="42">
        <f>IF($D$22,[1]!obget([1]!obcall("",$B$22,"get",[1]!obMake("","int",E411))),"")</f>
        <v>2.5547396959385087</v>
      </c>
      <c r="G411" s="42">
        <f>IF($D$22,[1]!obget([1]!obcall("",$B$23,"get",[1]!obMake("","int",E411)))^2,"")</f>
        <v>1.1162017073665992E-4</v>
      </c>
      <c r="H411" s="42">
        <f>IF($D$22,[1]!obget([1]!obcall("",$B$24,"get",[1]!obMake("","int",E411))),"")</f>
        <v>0.61628586063258595</v>
      </c>
      <c r="AH411" s="24"/>
      <c r="IW411" s="28"/>
    </row>
    <row r="412" spans="1:257" x14ac:dyDescent="0.3">
      <c r="A412" s="28" t="str">
        <f t="shared" ref="A412:A475" si="19">IF($D$22,IF(MOD((ROW(A412)-ROW($A$27))*$C$17,$C$18/10)&lt;0.0001,(ROW(A412)-ROW($A$27))*$C$17,""),"")</f>
        <v/>
      </c>
      <c r="B412" s="42">
        <f t="shared" si="18"/>
        <v>19.25</v>
      </c>
      <c r="C412" s="48">
        <f>IF($C$14,[1]!obget([1]!obcall("",$B$14,"getInitialMargin",[1]!obMake("","double",$B412))),"")</f>
        <v>0</v>
      </c>
      <c r="D412" s="45">
        <f>IF($C$13,[1]!obget([1]!obcall("",$B$13,"getInitialMargin",[1]!obMake("","double",$B412))),"")</f>
        <v>0</v>
      </c>
      <c r="E412" s="42">
        <f t="shared" ref="E412:E475" si="20">IF($D$22,E411+1,"")</f>
        <v>385</v>
      </c>
      <c r="F412" s="42">
        <f>IF($D$22,[1]!obget([1]!obcall("",$B$22,"get",[1]!obMake("","int",E412))),"")</f>
        <v>2.8848764633202699</v>
      </c>
      <c r="G412" s="42">
        <f>IF($D$22,[1]!obget([1]!obcall("",$B$23,"get",[1]!obMake("","int",E412)))^2,"")</f>
        <v>0.16002973859346797</v>
      </c>
      <c r="H412" s="42">
        <f>IF($D$22,[1]!obget([1]!obcall("",$B$24,"get",[1]!obMake("","int",E412))),"")</f>
        <v>0.55716706166504149</v>
      </c>
      <c r="AH412" s="24"/>
      <c r="IW412" s="28"/>
    </row>
    <row r="413" spans="1:257" x14ac:dyDescent="0.3">
      <c r="A413" s="28" t="str">
        <f t="shared" si="19"/>
        <v/>
      </c>
      <c r="B413" s="42">
        <f t="shared" si="18"/>
        <v>19.3</v>
      </c>
      <c r="C413" s="48">
        <f>IF($C$14,[1]!obget([1]!obcall("",$B$14,"getInitialMargin",[1]!obMake("","double",$B413))),"")</f>
        <v>0</v>
      </c>
      <c r="D413" s="45">
        <f>IF($C$13,[1]!obget([1]!obcall("",$B$13,"getInitialMargin",[1]!obMake("","double",$B413))),"")</f>
        <v>0</v>
      </c>
      <c r="E413" s="42">
        <f t="shared" si="20"/>
        <v>386</v>
      </c>
      <c r="F413" s="42">
        <f>IF($D$22,[1]!obget([1]!obcall("",$B$22,"get",[1]!obMake("","int",E413))),"")</f>
        <v>7.7524129989633126</v>
      </c>
      <c r="G413" s="42">
        <f>IF($D$22,[1]!obget([1]!obcall("",$B$23,"get",[1]!obMake("","int",E413)))^2,"")</f>
        <v>0.43366692980101107</v>
      </c>
      <c r="H413" s="42">
        <f>IF($D$22,[1]!obget([1]!obcall("",$B$24,"get",[1]!obMake("","int",E413))),"")</f>
        <v>0.2561694037840323</v>
      </c>
      <c r="AH413" s="24"/>
      <c r="IW413" s="28"/>
    </row>
    <row r="414" spans="1:257" x14ac:dyDescent="0.3">
      <c r="A414" s="28" t="str">
        <f t="shared" si="19"/>
        <v/>
      </c>
      <c r="B414" s="42">
        <f t="shared" si="18"/>
        <v>19.350000000000001</v>
      </c>
      <c r="C414" s="48">
        <f>IF($C$14,[1]!obget([1]!obcall("",$B$14,"getInitialMargin",[1]!obMake("","double",$B414))),"")</f>
        <v>0</v>
      </c>
      <c r="D414" s="45">
        <f>IF($C$13,[1]!obget([1]!obcall("",$B$13,"getInitialMargin",[1]!obMake("","double",$B414))),"")</f>
        <v>0</v>
      </c>
      <c r="E414" s="42">
        <f t="shared" si="20"/>
        <v>387</v>
      </c>
      <c r="F414" s="42">
        <f>IF($D$22,[1]!obget([1]!obcall("",$B$22,"get",[1]!obMake("","int",E414))),"")</f>
        <v>23.641684353152293</v>
      </c>
      <c r="G414" s="42">
        <f>IF($D$22,[1]!obget([1]!obcall("",$B$23,"get",[1]!obMake("","int",E414)))^2,"")</f>
        <v>0.30544924540846863</v>
      </c>
      <c r="H414" s="42">
        <f>IF($D$22,[1]!obget([1]!obcall("",$B$24,"get",[1]!obMake("","int",E414))),"")</f>
        <v>6.7126387011080189</v>
      </c>
      <c r="AH414" s="24"/>
      <c r="IW414" s="28"/>
    </row>
    <row r="415" spans="1:257" x14ac:dyDescent="0.3">
      <c r="A415" s="28" t="str">
        <f t="shared" si="19"/>
        <v/>
      </c>
      <c r="B415" s="42">
        <f t="shared" si="18"/>
        <v>19.400000000000002</v>
      </c>
      <c r="C415" s="48">
        <f>IF($C$14,[1]!obget([1]!obcall("",$B$14,"getInitialMargin",[1]!obMake("","double",$B415))),"")</f>
        <v>0</v>
      </c>
      <c r="D415" s="45">
        <f>IF($C$13,[1]!obget([1]!obcall("",$B$13,"getInitialMargin",[1]!obMake("","double",$B415))),"")</f>
        <v>0</v>
      </c>
      <c r="E415" s="42">
        <f t="shared" si="20"/>
        <v>388</v>
      </c>
      <c r="F415" s="42">
        <f>IF($D$22,[1]!obget([1]!obcall("",$B$22,"get",[1]!obMake("","int",E415))),"")</f>
        <v>3.9262157174696606</v>
      </c>
      <c r="G415" s="42">
        <f>IF($D$22,[1]!obget([1]!obcall("",$B$23,"get",[1]!obMake("","int",E415)))^2,"")</f>
        <v>5.3574365384927644E-2</v>
      </c>
      <c r="H415" s="42">
        <f>IF($D$22,[1]!obget([1]!obcall("",$B$24,"get",[1]!obMake("","int",E415))),"")</f>
        <v>0.40290369392400482</v>
      </c>
      <c r="AH415" s="24"/>
      <c r="IW415" s="28"/>
    </row>
    <row r="416" spans="1:257" x14ac:dyDescent="0.3">
      <c r="A416" s="28" t="str">
        <f t="shared" si="19"/>
        <v/>
      </c>
      <c r="B416" s="42">
        <f t="shared" si="18"/>
        <v>19.450000000000003</v>
      </c>
      <c r="C416" s="48">
        <f>IF($C$14,[1]!obget([1]!obcall("",$B$14,"getInitialMargin",[1]!obMake("","double",$B416))),"")</f>
        <v>0</v>
      </c>
      <c r="D416" s="45">
        <f>IF($C$13,[1]!obget([1]!obcall("",$B$13,"getInitialMargin",[1]!obMake("","double",$B416))),"")</f>
        <v>0</v>
      </c>
      <c r="E416" s="42">
        <f t="shared" si="20"/>
        <v>389</v>
      </c>
      <c r="F416" s="42">
        <f>IF($D$22,[1]!obget([1]!obcall("",$B$22,"get",[1]!obMake("","int",E416))),"")</f>
        <v>6.9172892293359274</v>
      </c>
      <c r="G416" s="42">
        <f>IF($D$22,[1]!obget([1]!obcall("",$B$23,"get",[1]!obMake("","int",E416)))^2,"")</f>
        <v>8.8565387970755902E-2</v>
      </c>
      <c r="H416" s="42">
        <f>IF($D$22,[1]!obget([1]!obcall("",$B$24,"get",[1]!obMake("","int",E416))),"")</f>
        <v>0.23185467706094687</v>
      </c>
      <c r="AH416" s="24"/>
      <c r="IW416" s="28"/>
    </row>
    <row r="417" spans="1:257" x14ac:dyDescent="0.3">
      <c r="A417" s="28">
        <f t="shared" si="19"/>
        <v>19.5</v>
      </c>
      <c r="B417" s="42">
        <f t="shared" si="18"/>
        <v>19.5</v>
      </c>
      <c r="C417" s="48">
        <f>IF($C$14,[1]!obget([1]!obcall("",$B$14,"getInitialMargin",[1]!obMake("","double",$B417))),"")</f>
        <v>0</v>
      </c>
      <c r="D417" s="45">
        <f>IF($C$13,[1]!obget([1]!obcall("",$B$13,"getInitialMargin",[1]!obMake("","double",$B417))),"")</f>
        <v>0</v>
      </c>
      <c r="E417" s="42">
        <f t="shared" si="20"/>
        <v>390</v>
      </c>
      <c r="F417" s="42">
        <f>IF($D$22,[1]!obget([1]!obcall("",$B$22,"get",[1]!obMake("","int",E417))),"")</f>
        <v>10.012065180816158</v>
      </c>
      <c r="G417" s="42">
        <f>IF($D$22,[1]!obget([1]!obcall("",$B$23,"get",[1]!obMake("","int",E417)))^2,"")</f>
        <v>0.74701280577670948</v>
      </c>
      <c r="H417" s="42">
        <f>IF($D$22,[1]!obget([1]!obcall("",$B$24,"get",[1]!obMake("","int",E417))),"")</f>
        <v>0.47969237291487676</v>
      </c>
      <c r="AH417" s="24"/>
      <c r="IW417" s="28"/>
    </row>
    <row r="418" spans="1:257" x14ac:dyDescent="0.3">
      <c r="A418" s="28" t="str">
        <f t="shared" si="19"/>
        <v/>
      </c>
      <c r="B418" s="42">
        <f t="shared" si="18"/>
        <v>19.55</v>
      </c>
      <c r="C418" s="48">
        <f>IF($C$14,[1]!obget([1]!obcall("",$B$14,"getInitialMargin",[1]!obMake("","double",$B418))),"")</f>
        <v>0</v>
      </c>
      <c r="D418" s="45">
        <f>IF($C$13,[1]!obget([1]!obcall("",$B$13,"getInitialMargin",[1]!obMake("","double",$B418))),"")</f>
        <v>0</v>
      </c>
      <c r="E418" s="42">
        <f t="shared" si="20"/>
        <v>391</v>
      </c>
      <c r="F418" s="42">
        <f>IF($D$22,[1]!obget([1]!obcall("",$B$22,"get",[1]!obMake("","int",E418))),"")</f>
        <v>10.275305483924011</v>
      </c>
      <c r="G418" s="42">
        <f>IF($D$22,[1]!obget([1]!obcall("",$B$23,"get",[1]!obMake("","int",E418)))^2,"")</f>
        <v>0.37379860218303385</v>
      </c>
      <c r="H418" s="42">
        <f>IF($D$22,[1]!obget([1]!obcall("",$B$24,"get",[1]!obMake("","int",E418))),"")</f>
        <v>0.52071157637097176</v>
      </c>
      <c r="AH418" s="24"/>
      <c r="IW418" s="28"/>
    </row>
    <row r="419" spans="1:257" x14ac:dyDescent="0.3">
      <c r="A419" s="28" t="str">
        <f t="shared" si="19"/>
        <v/>
      </c>
      <c r="B419" s="42">
        <f t="shared" si="18"/>
        <v>19.600000000000001</v>
      </c>
      <c r="C419" s="48">
        <f>IF($C$14,[1]!obget([1]!obcall("",$B$14,"getInitialMargin",[1]!obMake("","double",$B419))),"")</f>
        <v>0</v>
      </c>
      <c r="D419" s="45">
        <f>IF($C$13,[1]!obget([1]!obcall("",$B$13,"getInitialMargin",[1]!obMake("","double",$B419))),"")</f>
        <v>0</v>
      </c>
      <c r="E419" s="42">
        <f t="shared" si="20"/>
        <v>392</v>
      </c>
      <c r="F419" s="42">
        <f>IF($D$22,[1]!obget([1]!obcall("",$B$22,"get",[1]!obMake("","int",E419))),"")</f>
        <v>4.8403786818504955</v>
      </c>
      <c r="G419" s="42">
        <f>IF($D$22,[1]!obget([1]!obcall("",$B$23,"get",[1]!obMake("","int",E419)))^2,"")</f>
        <v>0.38277303511568656</v>
      </c>
      <c r="H419" s="42">
        <f>IF($D$22,[1]!obget([1]!obcall("",$B$24,"get",[1]!obMake("","int",E419))),"")</f>
        <v>0.30780134949345272</v>
      </c>
      <c r="AH419" s="24"/>
      <c r="IW419" s="28"/>
    </row>
    <row r="420" spans="1:257" x14ac:dyDescent="0.3">
      <c r="A420" s="28" t="str">
        <f t="shared" si="19"/>
        <v/>
      </c>
      <c r="B420" s="42">
        <f t="shared" si="18"/>
        <v>19.650000000000002</v>
      </c>
      <c r="C420" s="48">
        <f>IF($C$14,[1]!obget([1]!obcall("",$B$14,"getInitialMargin",[1]!obMake("","double",$B420))),"")</f>
        <v>0</v>
      </c>
      <c r="D420" s="45">
        <f>IF($C$13,[1]!obget([1]!obcall("",$B$13,"getInitialMargin",[1]!obMake("","double",$B420))),"")</f>
        <v>0</v>
      </c>
      <c r="E420" s="42">
        <f t="shared" si="20"/>
        <v>393</v>
      </c>
      <c r="F420" s="42">
        <f>IF($D$22,[1]!obget([1]!obcall("",$B$22,"get",[1]!obMake("","int",E420))),"")</f>
        <v>6.4456346639090487</v>
      </c>
      <c r="G420" s="42">
        <f>IF($D$22,[1]!obget([1]!obcall("",$B$23,"get",[1]!obMake("","int",E420)))^2,"")</f>
        <v>0.25817798755096605</v>
      </c>
      <c r="H420" s="42">
        <f>IF($D$22,[1]!obget([1]!obcall("",$B$24,"get",[1]!obMake("","int",E420))),"")</f>
        <v>0.23202440684445791</v>
      </c>
      <c r="AH420" s="24"/>
      <c r="IW420" s="28"/>
    </row>
    <row r="421" spans="1:257" x14ac:dyDescent="0.3">
      <c r="A421" s="28" t="str">
        <f t="shared" si="19"/>
        <v/>
      </c>
      <c r="B421" s="42">
        <f t="shared" si="18"/>
        <v>19.700000000000003</v>
      </c>
      <c r="C421" s="48">
        <f>IF($C$14,[1]!obget([1]!obcall("",$B$14,"getInitialMargin",[1]!obMake("","double",$B421))),"")</f>
        <v>0</v>
      </c>
      <c r="D421" s="45">
        <f>IF($C$13,[1]!obget([1]!obcall("",$B$13,"getInitialMargin",[1]!obMake("","double",$B421))),"")</f>
        <v>0</v>
      </c>
      <c r="E421" s="42">
        <f t="shared" si="20"/>
        <v>394</v>
      </c>
      <c r="F421" s="42">
        <f>IF($D$22,[1]!obget([1]!obcall("",$B$22,"get",[1]!obMake("","int",E421))),"")</f>
        <v>8.3282451310878312</v>
      </c>
      <c r="G421" s="42">
        <f>IF($D$22,[1]!obget([1]!obcall("",$B$23,"get",[1]!obMake("","int",E421)))^2,"")</f>
        <v>0.99609289106540355</v>
      </c>
      <c r="H421" s="42">
        <f>IF($D$22,[1]!obget([1]!obcall("",$B$24,"get",[1]!obMake("","int",E421))),"")</f>
        <v>0.29126053774726857</v>
      </c>
      <c r="AH421" s="24"/>
      <c r="IW421" s="28"/>
    </row>
    <row r="422" spans="1:257" x14ac:dyDescent="0.3">
      <c r="A422" s="28" t="str">
        <f t="shared" si="19"/>
        <v/>
      </c>
      <c r="B422" s="42">
        <f t="shared" si="18"/>
        <v>19.75</v>
      </c>
      <c r="C422" s="48">
        <f>IF($C$14,[1]!obget([1]!obcall("",$B$14,"getInitialMargin",[1]!obMake("","double",$B422))),"")</f>
        <v>0</v>
      </c>
      <c r="D422" s="45">
        <f>IF($C$13,[1]!obget([1]!obcall("",$B$13,"getInitialMargin",[1]!obMake("","double",$B422))),"")</f>
        <v>0</v>
      </c>
      <c r="E422" s="42">
        <f t="shared" si="20"/>
        <v>395</v>
      </c>
      <c r="F422" s="42">
        <f>IF($D$22,[1]!obget([1]!obcall("",$B$22,"get",[1]!obMake("","int",E422))),"")</f>
        <v>18.163935296549656</v>
      </c>
      <c r="G422" s="42">
        <f>IF($D$22,[1]!obget([1]!obcall("",$B$23,"get",[1]!obMake("","int",E422)))^2,"")</f>
        <v>0.318551067745098</v>
      </c>
      <c r="H422" s="42">
        <f>IF($D$22,[1]!obget([1]!obcall("",$B$24,"get",[1]!obMake("","int",E422))),"")</f>
        <v>3.2004262974953335</v>
      </c>
      <c r="AH422" s="24"/>
      <c r="IW422" s="28"/>
    </row>
    <row r="423" spans="1:257" x14ac:dyDescent="0.3">
      <c r="A423" s="28" t="str">
        <f t="shared" si="19"/>
        <v/>
      </c>
      <c r="B423" s="42">
        <f t="shared" si="18"/>
        <v>19.8</v>
      </c>
      <c r="C423" s="48">
        <f>IF($C$14,[1]!obget([1]!obcall("",$B$14,"getInitialMargin",[1]!obMake("","double",$B423))),"")</f>
        <v>0</v>
      </c>
      <c r="D423" s="45">
        <f>IF($C$13,[1]!obget([1]!obcall("",$B$13,"getInitialMargin",[1]!obMake("","double",$B423))),"")</f>
        <v>0</v>
      </c>
      <c r="E423" s="42">
        <f t="shared" si="20"/>
        <v>396</v>
      </c>
      <c r="F423" s="42">
        <f>IF($D$22,[1]!obget([1]!obcall("",$B$22,"get",[1]!obMake("","int",E423))),"")</f>
        <v>5.8701606775039137</v>
      </c>
      <c r="G423" s="42">
        <f>IF($D$22,[1]!obget([1]!obcall("",$B$23,"get",[1]!obMake("","int",E423)))^2,"")</f>
        <v>0.47922970851980506</v>
      </c>
      <c r="H423" s="42">
        <f>IF($D$22,[1]!obget([1]!obcall("",$B$24,"get",[1]!obMake("","int",E423))),"")</f>
        <v>0.24582330605730729</v>
      </c>
      <c r="AH423" s="24"/>
      <c r="IW423" s="28"/>
    </row>
    <row r="424" spans="1:257" x14ac:dyDescent="0.3">
      <c r="A424" s="28" t="str">
        <f t="shared" si="19"/>
        <v/>
      </c>
      <c r="B424" s="42">
        <f t="shared" si="18"/>
        <v>19.850000000000001</v>
      </c>
      <c r="C424" s="48">
        <f>IF($C$14,[1]!obget([1]!obcall("",$B$14,"getInitialMargin",[1]!obMake("","double",$B424))),"")</f>
        <v>0</v>
      </c>
      <c r="D424" s="45">
        <f>IF($C$13,[1]!obget([1]!obcall("",$B$13,"getInitialMargin",[1]!obMake("","double",$B424))),"")</f>
        <v>0</v>
      </c>
      <c r="E424" s="42">
        <f t="shared" si="20"/>
        <v>397</v>
      </c>
      <c r="F424" s="42">
        <f>IF($D$22,[1]!obget([1]!obcall("",$B$22,"get",[1]!obMake("","int",E424))),"")</f>
        <v>6.4270635331389041</v>
      </c>
      <c r="G424" s="42">
        <f>IF($D$22,[1]!obget([1]!obcall("",$B$23,"get",[1]!obMake("","int",E424)))^2,"")</f>
        <v>1.1608417452836499</v>
      </c>
      <c r="H424" s="42">
        <f>IF($D$22,[1]!obget([1]!obcall("",$B$24,"get",[1]!obMake("","int",E424))),"")</f>
        <v>0.23223643573313169</v>
      </c>
      <c r="AH424" s="24"/>
      <c r="IW424" s="28"/>
    </row>
    <row r="425" spans="1:257" x14ac:dyDescent="0.3">
      <c r="A425" s="28" t="str">
        <f t="shared" si="19"/>
        <v/>
      </c>
      <c r="B425" s="42">
        <f t="shared" si="18"/>
        <v>19.900000000000002</v>
      </c>
      <c r="C425" s="48">
        <f>IF($C$14,[1]!obget([1]!obcall("",$B$14,"getInitialMargin",[1]!obMake("","double",$B425))),"")</f>
        <v>0</v>
      </c>
      <c r="D425" s="45">
        <f>IF($C$13,[1]!obget([1]!obcall("",$B$13,"getInitialMargin",[1]!obMake("","double",$B425))),"")</f>
        <v>0</v>
      </c>
      <c r="E425" s="42">
        <f t="shared" si="20"/>
        <v>398</v>
      </c>
      <c r="F425" s="42">
        <f>IF($D$22,[1]!obget([1]!obcall("",$B$22,"get",[1]!obMake("","int",E425))),"")</f>
        <v>12.455033593593567</v>
      </c>
      <c r="G425" s="42">
        <f>IF($D$22,[1]!obget([1]!obcall("",$B$23,"get",[1]!obMake("","int",E425)))^2,"")</f>
        <v>0.17799963898954133</v>
      </c>
      <c r="H425" s="42">
        <f>IF($D$22,[1]!obget([1]!obcall("",$B$24,"get",[1]!obMake("","int",E425))),"")</f>
        <v>0.98047385983022206</v>
      </c>
      <c r="AH425" s="24"/>
      <c r="IW425" s="28"/>
    </row>
    <row r="426" spans="1:257" x14ac:dyDescent="0.3">
      <c r="A426" s="28" t="str">
        <f t="shared" si="19"/>
        <v/>
      </c>
      <c r="B426" s="42">
        <f t="shared" si="18"/>
        <v>19.950000000000003</v>
      </c>
      <c r="C426" s="48">
        <f>IF($C$14,[1]!obget([1]!obcall("",$B$14,"getInitialMargin",[1]!obMake("","double",$B426))),"")</f>
        <v>0</v>
      </c>
      <c r="D426" s="45">
        <f>IF($C$13,[1]!obget([1]!obcall("",$B$13,"getInitialMargin",[1]!obMake("","double",$B426))),"")</f>
        <v>0</v>
      </c>
      <c r="E426" s="42">
        <f t="shared" si="20"/>
        <v>399</v>
      </c>
      <c r="F426" s="42">
        <f>IF($D$22,[1]!obget([1]!obcall("",$B$22,"get",[1]!obMake("","int",E426))),"")</f>
        <v>9.5367340034237511</v>
      </c>
      <c r="G426" s="42">
        <f>IF($D$22,[1]!obget([1]!obcall("",$B$23,"get",[1]!obMake("","int",E426)))^2,"")</f>
        <v>3.5581625497172087E-2</v>
      </c>
      <c r="H426" s="42">
        <f>IF($D$22,[1]!obget([1]!obcall("",$B$24,"get",[1]!obMake("","int",E426))),"")</f>
        <v>0.4135427376112748</v>
      </c>
      <c r="AH426" s="24"/>
      <c r="IW426" s="28"/>
    </row>
    <row r="427" spans="1:257" x14ac:dyDescent="0.3">
      <c r="A427" s="28">
        <f t="shared" si="19"/>
        <v>20</v>
      </c>
      <c r="B427" s="42">
        <f t="shared" si="18"/>
        <v>20</v>
      </c>
      <c r="C427" s="48">
        <f>IF($C$14,[1]!obget([1]!obcall("",$B$14,"getInitialMargin",[1]!obMake("","double",$B427))),"")</f>
        <v>0</v>
      </c>
      <c r="D427" s="45">
        <f>IF($C$13,[1]!obget([1]!obcall("",$B$13,"getInitialMargin",[1]!obMake("","double",$B427))),"")</f>
        <v>0</v>
      </c>
      <c r="E427" s="42">
        <f t="shared" si="20"/>
        <v>400</v>
      </c>
      <c r="F427" s="42">
        <f>IF($D$22,[1]!obget([1]!obcall("",$B$22,"get",[1]!obMake("","int",E427))),"")</f>
        <v>29.021323798372681</v>
      </c>
      <c r="G427" s="42">
        <f>IF($D$22,[1]!obget([1]!obcall("",$B$23,"get",[1]!obMake("","int",E427)))^2,"")</f>
        <v>12.317281547473335</v>
      </c>
      <c r="H427" s="42">
        <f>IF($D$22,[1]!obget([1]!obcall("",$B$24,"get",[1]!obMake("","int",E427))),"")</f>
        <v>11.479383146042927</v>
      </c>
      <c r="AH427" s="24"/>
      <c r="IW427" s="28"/>
    </row>
    <row r="428" spans="1:257" x14ac:dyDescent="0.3">
      <c r="A428" s="28" t="str">
        <f t="shared" si="19"/>
        <v/>
      </c>
      <c r="B428" s="42">
        <f t="shared" si="18"/>
        <v>20.05</v>
      </c>
      <c r="C428" s="48">
        <f>IF($C$14,[1]!obget([1]!obcall("",$B$14,"getInitialMargin",[1]!obMake("","double",$B428))),"")</f>
        <v>0</v>
      </c>
      <c r="D428" s="45">
        <f>IF($C$13,[1]!obget([1]!obcall("",$B$13,"getInitialMargin",[1]!obMake("","double",$B428))),"")</f>
        <v>0</v>
      </c>
      <c r="E428" s="42">
        <f t="shared" si="20"/>
        <v>401</v>
      </c>
      <c r="F428" s="42">
        <f>IF($D$22,[1]!obget([1]!obcall("",$B$22,"get",[1]!obMake("","int",E428))),"")</f>
        <v>8.4894951011101814</v>
      </c>
      <c r="G428" s="42">
        <f>IF($D$22,[1]!obget([1]!obcall("",$B$23,"get",[1]!obMake("","int",E428)))^2,"")</f>
        <v>5.4166090240764441E-3</v>
      </c>
      <c r="H428" s="42">
        <f>IF($D$22,[1]!obget([1]!obcall("",$B$24,"get",[1]!obMake("","int",E428))),"")</f>
        <v>0.30376790598685566</v>
      </c>
      <c r="AH428" s="24"/>
      <c r="IW428" s="28"/>
    </row>
    <row r="429" spans="1:257" x14ac:dyDescent="0.3">
      <c r="A429" s="28" t="str">
        <f t="shared" si="19"/>
        <v/>
      </c>
      <c r="B429" s="42">
        <f t="shared" si="18"/>
        <v>20.100000000000001</v>
      </c>
      <c r="C429" s="48">
        <f>IF($C$14,[1]!obget([1]!obcall("",$B$14,"getInitialMargin",[1]!obMake("","double",$B429))),"")</f>
        <v>0</v>
      </c>
      <c r="D429" s="45">
        <f>IF($C$13,[1]!obget([1]!obcall("",$B$13,"getInitialMargin",[1]!obMake("","double",$B429))),"")</f>
        <v>0</v>
      </c>
      <c r="E429" s="42">
        <f t="shared" si="20"/>
        <v>402</v>
      </c>
      <c r="F429" s="42">
        <f>IF($D$22,[1]!obget([1]!obcall("",$B$22,"get",[1]!obMake("","int",E429))),"")</f>
        <v>4.4339442992671625</v>
      </c>
      <c r="G429" s="42">
        <f>IF($D$22,[1]!obget([1]!obcall("",$B$23,"get",[1]!obMake("","int",E429)))^2,"")</f>
        <v>0.64392024343605636</v>
      </c>
      <c r="H429" s="42">
        <f>IF($D$22,[1]!obget([1]!obcall("",$B$24,"get",[1]!obMake("","int",E429))),"")</f>
        <v>0.34542908850517323</v>
      </c>
      <c r="AH429" s="24"/>
      <c r="IW429" s="28"/>
    </row>
    <row r="430" spans="1:257" x14ac:dyDescent="0.3">
      <c r="A430" s="28" t="str">
        <f t="shared" si="19"/>
        <v/>
      </c>
      <c r="B430" s="42">
        <f t="shared" si="18"/>
        <v>20.150000000000002</v>
      </c>
      <c r="C430" s="48">
        <f>IF($C$14,[1]!obget([1]!obcall("",$B$14,"getInitialMargin",[1]!obMake("","double",$B430))),"")</f>
        <v>0</v>
      </c>
      <c r="D430" s="45">
        <f>IF($C$13,[1]!obget([1]!obcall("",$B$13,"getInitialMargin",[1]!obMake("","double",$B430))),"")</f>
        <v>0</v>
      </c>
      <c r="E430" s="42">
        <f t="shared" si="20"/>
        <v>403</v>
      </c>
      <c r="F430" s="42">
        <f>IF($D$22,[1]!obget([1]!obcall("",$B$22,"get",[1]!obMake("","int",E430))),"")</f>
        <v>5.8321312706765527</v>
      </c>
      <c r="G430" s="42">
        <f>IF($D$22,[1]!obget([1]!obcall("",$B$23,"get",[1]!obMake("","int",E430)))^2,"")</f>
        <v>0.27764653572393189</v>
      </c>
      <c r="H430" s="42">
        <f>IF($D$22,[1]!obget([1]!obcall("",$B$24,"get",[1]!obMake("","int",E430))),"")</f>
        <v>0.24726143245341414</v>
      </c>
      <c r="AH430" s="24"/>
      <c r="IW430" s="28"/>
    </row>
    <row r="431" spans="1:257" x14ac:dyDescent="0.3">
      <c r="A431" s="28" t="str">
        <f t="shared" si="19"/>
        <v/>
      </c>
      <c r="B431" s="42">
        <f t="shared" si="18"/>
        <v>20.200000000000003</v>
      </c>
      <c r="C431" s="48">
        <f>IF($C$14,[1]!obget([1]!obcall("",$B$14,"getInitialMargin",[1]!obMake("","double",$B431))),"")</f>
        <v>0</v>
      </c>
      <c r="D431" s="45">
        <f>IF($C$13,[1]!obget([1]!obcall("",$B$13,"getInitialMargin",[1]!obMake("","double",$B431))),"")</f>
        <v>0</v>
      </c>
      <c r="E431" s="42">
        <f t="shared" si="20"/>
        <v>404</v>
      </c>
      <c r="F431" s="42">
        <f>IF($D$22,[1]!obget([1]!obcall("",$B$22,"get",[1]!obMake("","int",E431))),"")</f>
        <v>13.350869431303039</v>
      </c>
      <c r="G431" s="42">
        <f>IF($D$22,[1]!obget([1]!obcall("",$B$23,"get",[1]!obMake("","int",E431)))^2,"")</f>
        <v>9.8365334254558207E-2</v>
      </c>
      <c r="H431" s="42">
        <f>IF($D$22,[1]!obget([1]!obcall("",$B$24,"get",[1]!obMake("","int",E431))),"")</f>
        <v>1.2315741155811057</v>
      </c>
      <c r="AH431" s="24"/>
      <c r="IW431" s="28"/>
    </row>
    <row r="432" spans="1:257" x14ac:dyDescent="0.3">
      <c r="A432" s="28" t="str">
        <f t="shared" si="19"/>
        <v/>
      </c>
      <c r="B432" s="42">
        <f t="shared" si="18"/>
        <v>20.25</v>
      </c>
      <c r="C432" s="48">
        <f>IF($C$14,[1]!obget([1]!obcall("",$B$14,"getInitialMargin",[1]!obMake("","double",$B432))),"")</f>
        <v>0</v>
      </c>
      <c r="D432" s="45">
        <f>IF($C$13,[1]!obget([1]!obcall("",$B$13,"getInitialMargin",[1]!obMake("","double",$B432))),"")</f>
        <v>0</v>
      </c>
      <c r="E432" s="42">
        <f t="shared" si="20"/>
        <v>405</v>
      </c>
      <c r="F432" s="42">
        <f>IF($D$22,[1]!obget([1]!obcall("",$B$22,"get",[1]!obMake("","int",E432))),"")</f>
        <v>6.6371891115296489</v>
      </c>
      <c r="G432" s="42">
        <f>IF($D$22,[1]!obget([1]!obcall("",$B$23,"get",[1]!obMake("","int",E432)))^2,"")</f>
        <v>0.2139015900359415</v>
      </c>
      <c r="H432" s="42">
        <f>IF($D$22,[1]!obget([1]!obcall("",$B$24,"get",[1]!obMake("","int",E432))),"")</f>
        <v>0.23074527414269697</v>
      </c>
      <c r="AH432" s="24"/>
      <c r="IW432" s="28"/>
    </row>
    <row r="433" spans="1:257" x14ac:dyDescent="0.3">
      <c r="A433" s="28" t="str">
        <f t="shared" si="19"/>
        <v/>
      </c>
      <c r="B433" s="42">
        <f t="shared" si="18"/>
        <v>20.3</v>
      </c>
      <c r="C433" s="48">
        <f>IF($C$14,[1]!obget([1]!obcall("",$B$14,"getInitialMargin",[1]!obMake("","double",$B433))),"")</f>
        <v>0</v>
      </c>
      <c r="D433" s="45">
        <f>IF($C$13,[1]!obget([1]!obcall("",$B$13,"getInitialMargin",[1]!obMake("","double",$B433))),"")</f>
        <v>0</v>
      </c>
      <c r="E433" s="42">
        <f t="shared" si="20"/>
        <v>406</v>
      </c>
      <c r="F433" s="42">
        <f>IF($D$22,[1]!obget([1]!obcall("",$B$22,"get",[1]!obMake("","int",E433))),"")</f>
        <v>6.5829430140533578</v>
      </c>
      <c r="G433" s="42">
        <f>IF($D$22,[1]!obget([1]!obcall("",$B$23,"get",[1]!obMake("","int",E433)))^2,"")</f>
        <v>0.76820102233974596</v>
      </c>
      <c r="H433" s="42">
        <f>IF($D$22,[1]!obget([1]!obcall("",$B$24,"get",[1]!obMake("","int",E433))),"")</f>
        <v>0.23093950736311064</v>
      </c>
      <c r="AH433" s="24"/>
      <c r="IW433" s="28"/>
    </row>
    <row r="434" spans="1:257" x14ac:dyDescent="0.3">
      <c r="A434" s="28" t="str">
        <f t="shared" si="19"/>
        <v/>
      </c>
      <c r="B434" s="42">
        <f t="shared" si="18"/>
        <v>20.350000000000001</v>
      </c>
      <c r="C434" s="48">
        <f>IF($C$14,[1]!obget([1]!obcall("",$B$14,"getInitialMargin",[1]!obMake("","double",$B434))),"")</f>
        <v>0</v>
      </c>
      <c r="D434" s="45">
        <f>IF($C$13,[1]!obget([1]!obcall("",$B$13,"getInitialMargin",[1]!obMake("","double",$B434))),"")</f>
        <v>0</v>
      </c>
      <c r="E434" s="42">
        <f t="shared" si="20"/>
        <v>407</v>
      </c>
      <c r="F434" s="42">
        <f>IF($D$22,[1]!obget([1]!obcall("",$B$22,"get",[1]!obMake("","int",E434))),"")</f>
        <v>4.9131830918792225</v>
      </c>
      <c r="G434" s="42">
        <f>IF($D$22,[1]!obget([1]!obcall("",$B$23,"get",[1]!obMake("","int",E434)))^2,"")</f>
        <v>0.32599064146773482</v>
      </c>
      <c r="H434" s="42">
        <f>IF($D$22,[1]!obget([1]!obcall("",$B$24,"get",[1]!obMake("","int",E434))),"")</f>
        <v>0.30184808485908887</v>
      </c>
      <c r="AH434" s="24"/>
      <c r="IW434" s="28"/>
    </row>
    <row r="435" spans="1:257" x14ac:dyDescent="0.3">
      <c r="A435" s="28" t="str">
        <f t="shared" si="19"/>
        <v/>
      </c>
      <c r="B435" s="42">
        <f t="shared" si="18"/>
        <v>20.400000000000002</v>
      </c>
      <c r="C435" s="48">
        <f>IF($C$14,[1]!obget([1]!obcall("",$B$14,"getInitialMargin",[1]!obMake("","double",$B435))),"")</f>
        <v>0</v>
      </c>
      <c r="D435" s="45">
        <f>IF($C$13,[1]!obget([1]!obcall("",$B$13,"getInitialMargin",[1]!obMake("","double",$B435))),"")</f>
        <v>0</v>
      </c>
      <c r="E435" s="42">
        <f t="shared" si="20"/>
        <v>408</v>
      </c>
      <c r="F435" s="42">
        <f>IF($D$22,[1]!obget([1]!obcall("",$B$22,"get",[1]!obMake("","int",E435))),"")</f>
        <v>5.5019953009489111</v>
      </c>
      <c r="G435" s="42">
        <f>IF($D$22,[1]!obget([1]!obcall("",$B$23,"get",[1]!obMake("","int",E435)))^2,"")</f>
        <v>7.6012864517314468E-2</v>
      </c>
      <c r="H435" s="42">
        <f>IF($D$22,[1]!obget([1]!obcall("",$B$24,"get",[1]!obMake("","int",E435))),"")</f>
        <v>0.26248740371432633</v>
      </c>
      <c r="AH435" s="24"/>
      <c r="IW435" s="28"/>
    </row>
    <row r="436" spans="1:257" x14ac:dyDescent="0.3">
      <c r="A436" s="28" t="str">
        <f t="shared" si="19"/>
        <v/>
      </c>
      <c r="B436" s="42">
        <f t="shared" si="18"/>
        <v>20.450000000000003</v>
      </c>
      <c r="C436" s="48">
        <f>IF($C$14,[1]!obget([1]!obcall("",$B$14,"getInitialMargin",[1]!obMake("","double",$B436))),"")</f>
        <v>0</v>
      </c>
      <c r="D436" s="45">
        <f>IF($C$13,[1]!obget([1]!obcall("",$B$13,"getInitialMargin",[1]!obMake("","double",$B436))),"")</f>
        <v>0</v>
      </c>
      <c r="E436" s="42">
        <f t="shared" si="20"/>
        <v>409</v>
      </c>
      <c r="F436" s="42">
        <f>IF($D$22,[1]!obget([1]!obcall("",$B$22,"get",[1]!obMake("","int",E436))),"")</f>
        <v>7.7107407627066182</v>
      </c>
      <c r="G436" s="42">
        <f>IF($D$22,[1]!obget([1]!obcall("",$B$23,"get",[1]!obMake("","int",E436)))^2,"")</f>
        <v>0.28924111250464812</v>
      </c>
      <c r="H436" s="42">
        <f>IF($D$22,[1]!obget([1]!obcall("",$B$24,"get",[1]!obMake("","int",E436))),"")</f>
        <v>0.25421031791922188</v>
      </c>
      <c r="AH436" s="24"/>
      <c r="IW436" s="28"/>
    </row>
    <row r="437" spans="1:257" x14ac:dyDescent="0.3">
      <c r="A437" s="28">
        <f t="shared" si="19"/>
        <v>20.5</v>
      </c>
      <c r="B437" s="42">
        <f t="shared" si="18"/>
        <v>20.5</v>
      </c>
      <c r="C437" s="48">
        <f>IF($C$14,[1]!obget([1]!obcall("",$B$14,"getInitialMargin",[1]!obMake("","double",$B437))),"")</f>
        <v>0</v>
      </c>
      <c r="D437" s="45">
        <f>IF($C$13,[1]!obget([1]!obcall("",$B$13,"getInitialMargin",[1]!obMake("","double",$B437))),"")</f>
        <v>0</v>
      </c>
      <c r="E437" s="42">
        <f t="shared" si="20"/>
        <v>410</v>
      </c>
      <c r="F437" s="42">
        <f>IF($D$22,[1]!obget([1]!obcall("",$B$22,"get",[1]!obMake("","int",E437))),"")</f>
        <v>13.345812616735472</v>
      </c>
      <c r="G437" s="42">
        <f>IF($D$22,[1]!obget([1]!obcall("",$B$23,"get",[1]!obMake("","int",E437)))^2,"")</f>
        <v>0.44229015773043234</v>
      </c>
      <c r="H437" s="42">
        <f>IF($D$22,[1]!obget([1]!obcall("",$B$24,"get",[1]!obMake("","int",E437))),"")</f>
        <v>1.2300551035986667</v>
      </c>
      <c r="AH437" s="24"/>
      <c r="IW437" s="28"/>
    </row>
    <row r="438" spans="1:257" x14ac:dyDescent="0.3">
      <c r="A438" s="28" t="str">
        <f t="shared" si="19"/>
        <v/>
      </c>
      <c r="B438" s="42">
        <f t="shared" si="18"/>
        <v>20.55</v>
      </c>
      <c r="C438" s="48">
        <f>IF($C$14,[1]!obget([1]!obcall("",$B$14,"getInitialMargin",[1]!obMake("","double",$B438))),"")</f>
        <v>0</v>
      </c>
      <c r="D438" s="45">
        <f>IF($C$13,[1]!obget([1]!obcall("",$B$13,"getInitialMargin",[1]!obMake("","double",$B438))),"")</f>
        <v>0</v>
      </c>
      <c r="E438" s="42">
        <f t="shared" si="20"/>
        <v>411</v>
      </c>
      <c r="F438" s="42">
        <f>IF($D$22,[1]!obget([1]!obcall("",$B$22,"get",[1]!obMake("","int",E438))),"")</f>
        <v>6.3926569195883882</v>
      </c>
      <c r="G438" s="42">
        <f>IF($D$22,[1]!obget([1]!obcall("",$B$23,"get",[1]!obMake("","int",E438)))^2,"")</f>
        <v>0.94500210202035373</v>
      </c>
      <c r="H438" s="42">
        <f>IF($D$22,[1]!obget([1]!obcall("",$B$24,"get",[1]!obMake("","int",E438))),"")</f>
        <v>0.23267037401741364</v>
      </c>
      <c r="AH438" s="24"/>
      <c r="IW438" s="28"/>
    </row>
    <row r="439" spans="1:257" x14ac:dyDescent="0.3">
      <c r="A439" s="28" t="str">
        <f t="shared" si="19"/>
        <v/>
      </c>
      <c r="B439" s="42">
        <f t="shared" si="18"/>
        <v>20.6</v>
      </c>
      <c r="C439" s="48">
        <f>IF($C$14,[1]!obget([1]!obcall("",$B$14,"getInitialMargin",[1]!obMake("","double",$B439))),"")</f>
        <v>0</v>
      </c>
      <c r="D439" s="45">
        <f>IF($C$13,[1]!obget([1]!obcall("",$B$13,"getInitialMargin",[1]!obMake("","double",$B439))),"")</f>
        <v>0</v>
      </c>
      <c r="E439" s="42">
        <f t="shared" si="20"/>
        <v>412</v>
      </c>
      <c r="F439" s="42">
        <f>IF($D$22,[1]!obget([1]!obcall("",$B$22,"get",[1]!obMake("","int",E439))),"")</f>
        <v>8.1827742575631053</v>
      </c>
      <c r="G439" s="42">
        <f>IF($D$22,[1]!obget([1]!obcall("",$B$23,"get",[1]!obMake("","int",E439)))^2,"")</f>
        <v>0.12249512747169332</v>
      </c>
      <c r="H439" s="42">
        <f>IF($D$22,[1]!obget([1]!obcall("",$B$24,"get",[1]!obMake("","int",E439))),"")</f>
        <v>0.28098347715666949</v>
      </c>
      <c r="AH439" s="24"/>
      <c r="IW439" s="28"/>
    </row>
    <row r="440" spans="1:257" x14ac:dyDescent="0.3">
      <c r="A440" s="28" t="str">
        <f t="shared" si="19"/>
        <v/>
      </c>
      <c r="B440" s="42">
        <f t="shared" si="18"/>
        <v>20.650000000000002</v>
      </c>
      <c r="C440" s="48">
        <f>IF($C$14,[1]!obget([1]!obcall("",$B$14,"getInitialMargin",[1]!obMake("","double",$B440))),"")</f>
        <v>0</v>
      </c>
      <c r="D440" s="45">
        <f>IF($C$13,[1]!obget([1]!obcall("",$B$13,"getInitialMargin",[1]!obMake("","double",$B440))),"")</f>
        <v>0</v>
      </c>
      <c r="E440" s="42">
        <f t="shared" si="20"/>
        <v>413</v>
      </c>
      <c r="F440" s="42">
        <f>IF($D$22,[1]!obget([1]!obcall("",$B$22,"get",[1]!obMake("","int",E440))),"")</f>
        <v>24.497988660415508</v>
      </c>
      <c r="G440" s="42">
        <f>IF($D$22,[1]!obget([1]!obcall("",$B$23,"get",[1]!obMake("","int",E440)))^2,"")</f>
        <v>54.98580915253725</v>
      </c>
      <c r="H440" s="42">
        <f>IF($D$22,[1]!obget([1]!obcall("",$B$24,"get",[1]!obMake("","int",E440))),"")</f>
        <v>7.3840202277113161</v>
      </c>
      <c r="AH440" s="24"/>
      <c r="IW440" s="28"/>
    </row>
    <row r="441" spans="1:257" x14ac:dyDescent="0.3">
      <c r="A441" s="28" t="str">
        <f t="shared" si="19"/>
        <v/>
      </c>
      <c r="B441" s="42">
        <f t="shared" si="18"/>
        <v>20.700000000000003</v>
      </c>
      <c r="C441" s="48">
        <f>IF($C$14,[1]!obget([1]!obcall("",$B$14,"getInitialMargin",[1]!obMake("","double",$B441))),"")</f>
        <v>0</v>
      </c>
      <c r="D441" s="45">
        <f>IF($C$13,[1]!obget([1]!obcall("",$B$13,"getInitialMargin",[1]!obMake("","double",$B441))),"")</f>
        <v>0</v>
      </c>
      <c r="E441" s="42">
        <f t="shared" si="20"/>
        <v>414</v>
      </c>
      <c r="F441" s="42">
        <f>IF($D$22,[1]!obget([1]!obcall("",$B$22,"get",[1]!obMake("","int",E441))),"")</f>
        <v>17.681733620477061</v>
      </c>
      <c r="G441" s="42">
        <f>IF($D$22,[1]!obget([1]!obcall("",$B$23,"get",[1]!obMake("","int",E441)))^2,"")</f>
        <v>4.1282213300903967</v>
      </c>
      <c r="H441" s="42">
        <f>IF($D$22,[1]!obget([1]!obcall("",$B$24,"get",[1]!obMake("","int",E441))),"")</f>
        <v>2.956071249783645</v>
      </c>
      <c r="AH441" s="24"/>
      <c r="IW441" s="28"/>
    </row>
    <row r="442" spans="1:257" x14ac:dyDescent="0.3">
      <c r="A442" s="28" t="str">
        <f t="shared" si="19"/>
        <v/>
      </c>
      <c r="B442" s="42">
        <f t="shared" si="18"/>
        <v>20.75</v>
      </c>
      <c r="C442" s="48">
        <f>IF($C$14,[1]!obget([1]!obcall("",$B$14,"getInitialMargin",[1]!obMake("","double",$B442))),"")</f>
        <v>0</v>
      </c>
      <c r="D442" s="45">
        <f>IF($C$13,[1]!obget([1]!obcall("",$B$13,"getInitialMargin",[1]!obMake("","double",$B442))),"")</f>
        <v>0</v>
      </c>
      <c r="E442" s="42">
        <f t="shared" si="20"/>
        <v>415</v>
      </c>
      <c r="F442" s="42">
        <f>IF($D$22,[1]!obget([1]!obcall("",$B$22,"get",[1]!obMake("","int",E442))),"")</f>
        <v>5.7221094575903564</v>
      </c>
      <c r="G442" s="42">
        <f>IF($D$22,[1]!obget([1]!obcall("",$B$23,"get",[1]!obMake("","int",E442)))^2,"")</f>
        <v>2.2484251074615926</v>
      </c>
      <c r="H442" s="42">
        <f>IF($D$22,[1]!obget([1]!obcall("",$B$24,"get",[1]!obMake("","int",E442))),"")</f>
        <v>0.25178943840673529</v>
      </c>
      <c r="AH442" s="24"/>
      <c r="IW442" s="28"/>
    </row>
    <row r="443" spans="1:257" x14ac:dyDescent="0.3">
      <c r="A443" s="28" t="str">
        <f t="shared" si="19"/>
        <v/>
      </c>
      <c r="B443" s="42">
        <f t="shared" si="18"/>
        <v>20.8</v>
      </c>
      <c r="C443" s="48">
        <f>IF($C$14,[1]!obget([1]!obcall("",$B$14,"getInitialMargin",[1]!obMake("","double",$B443))),"")</f>
        <v>0</v>
      </c>
      <c r="D443" s="45">
        <f>IF($C$13,[1]!obget([1]!obcall("",$B$13,"getInitialMargin",[1]!obMake("","double",$B443))),"")</f>
        <v>0</v>
      </c>
      <c r="E443" s="42">
        <f t="shared" si="20"/>
        <v>416</v>
      </c>
      <c r="F443" s="42">
        <f>IF($D$22,[1]!obget([1]!obcall("",$B$22,"get",[1]!obMake("","int",E443))),"")</f>
        <v>4.5403986823496112</v>
      </c>
      <c r="G443" s="42">
        <f>IF($D$22,[1]!obget([1]!obcall("",$B$23,"get",[1]!obMake("","int",E443)))^2,"")</f>
        <v>0.15502075482077757</v>
      </c>
      <c r="H443" s="42">
        <f>IF($D$22,[1]!obget([1]!obcall("",$B$24,"get",[1]!obMake("","int",E443))),"")</f>
        <v>0.33485324018713158</v>
      </c>
      <c r="AH443" s="24"/>
      <c r="IW443" s="28"/>
    </row>
    <row r="444" spans="1:257" x14ac:dyDescent="0.3">
      <c r="A444" s="28" t="str">
        <f t="shared" si="19"/>
        <v/>
      </c>
      <c r="B444" s="42">
        <f t="shared" si="18"/>
        <v>20.85</v>
      </c>
      <c r="C444" s="48">
        <f>IF($C$14,[1]!obget([1]!obcall("",$B$14,"getInitialMargin",[1]!obMake("","double",$B444))),"")</f>
        <v>0</v>
      </c>
      <c r="D444" s="45">
        <f>IF($C$13,[1]!obget([1]!obcall("",$B$13,"getInitialMargin",[1]!obMake("","double",$B444))),"")</f>
        <v>0</v>
      </c>
      <c r="E444" s="42">
        <f t="shared" si="20"/>
        <v>417</v>
      </c>
      <c r="F444" s="42">
        <f>IF($D$22,[1]!obget([1]!obcall("",$B$22,"get",[1]!obMake("","int",E444))),"")</f>
        <v>8.0430056985287841</v>
      </c>
      <c r="G444" s="42">
        <f>IF($D$22,[1]!obget([1]!obcall("",$B$23,"get",[1]!obMake("","int",E444)))^2,"")</f>
        <v>8.0896648622948084E-2</v>
      </c>
      <c r="H444" s="42">
        <f>IF($D$22,[1]!obget([1]!obcall("",$B$24,"get",[1]!obMake("","int",E444))),"")</f>
        <v>0.2720084968271228</v>
      </c>
      <c r="AH444" s="24"/>
      <c r="IW444" s="28"/>
    </row>
    <row r="445" spans="1:257" x14ac:dyDescent="0.3">
      <c r="A445" s="28" t="str">
        <f t="shared" si="19"/>
        <v/>
      </c>
      <c r="B445" s="42">
        <f t="shared" si="18"/>
        <v>20.900000000000002</v>
      </c>
      <c r="C445" s="48">
        <f>IF($C$14,[1]!obget([1]!obcall("",$B$14,"getInitialMargin",[1]!obMake("","double",$B445))),"")</f>
        <v>0</v>
      </c>
      <c r="D445" s="45">
        <f>IF($C$13,[1]!obget([1]!obcall("",$B$13,"getInitialMargin",[1]!obMake("","double",$B445))),"")</f>
        <v>0</v>
      </c>
      <c r="E445" s="42">
        <f t="shared" si="20"/>
        <v>418</v>
      </c>
      <c r="F445" s="42">
        <f>IF($D$22,[1]!obget([1]!obcall("",$B$22,"get",[1]!obMake("","int",E445))),"")</f>
        <v>3.2198253905418794</v>
      </c>
      <c r="G445" s="42">
        <f>IF($D$22,[1]!obget([1]!obcall("",$B$23,"get",[1]!obMake("","int",E445)))^2,"")</f>
        <v>1.8130652712229215E-3</v>
      </c>
      <c r="H445" s="42">
        <f>IF($D$22,[1]!obget([1]!obcall("",$B$24,"get",[1]!obMake("","int",E445))),"")</f>
        <v>0.50221120412685638</v>
      </c>
      <c r="AH445" s="24"/>
      <c r="IW445" s="28"/>
    </row>
    <row r="446" spans="1:257" x14ac:dyDescent="0.3">
      <c r="A446" s="28" t="str">
        <f t="shared" si="19"/>
        <v/>
      </c>
      <c r="B446" s="42">
        <f t="shared" si="18"/>
        <v>20.950000000000003</v>
      </c>
      <c r="C446" s="48">
        <f>IF($C$14,[1]!obget([1]!obcall("",$B$14,"getInitialMargin",[1]!obMake("","double",$B446))),"")</f>
        <v>0</v>
      </c>
      <c r="D446" s="45">
        <f>IF($C$13,[1]!obget([1]!obcall("",$B$13,"getInitialMargin",[1]!obMake("","double",$B446))),"")</f>
        <v>0</v>
      </c>
      <c r="E446" s="42">
        <f t="shared" si="20"/>
        <v>419</v>
      </c>
      <c r="F446" s="42">
        <f>IF($D$22,[1]!obget([1]!obcall("",$B$22,"get",[1]!obMake("","int",E446))),"")</f>
        <v>11.356187988913423</v>
      </c>
      <c r="G446" s="42">
        <f>IF($D$22,[1]!obget([1]!obcall("",$B$23,"get",[1]!obMake("","int",E446)))^2,"")</f>
        <v>8.3553942178131668E-2</v>
      </c>
      <c r="H446" s="42">
        <f>IF($D$22,[1]!obget([1]!obcall("",$B$24,"get",[1]!obMake("","int",E446))),"")</f>
        <v>0.72190864117780729</v>
      </c>
      <c r="AH446" s="24"/>
      <c r="IW446" s="28"/>
    </row>
    <row r="447" spans="1:257" x14ac:dyDescent="0.3">
      <c r="A447" s="28">
        <f t="shared" si="19"/>
        <v>21</v>
      </c>
      <c r="B447" s="42">
        <f t="shared" si="18"/>
        <v>21</v>
      </c>
      <c r="C447" s="48">
        <f>IF($C$14,[1]!obget([1]!obcall("",$B$14,"getInitialMargin",[1]!obMake("","double",$B447))),"")</f>
        <v>0</v>
      </c>
      <c r="D447" s="45">
        <f>IF($C$13,[1]!obget([1]!obcall("",$B$13,"getInitialMargin",[1]!obMake("","double",$B447))),"")</f>
        <v>0</v>
      </c>
      <c r="E447" s="42">
        <f t="shared" si="20"/>
        <v>420</v>
      </c>
      <c r="F447" s="42">
        <f>IF($D$22,[1]!obget([1]!obcall("",$B$22,"get",[1]!obMake("","int",E447))),"")</f>
        <v>4.9882860003468759</v>
      </c>
      <c r="G447" s="42">
        <f>IF($D$22,[1]!obget([1]!obcall("",$B$23,"get",[1]!obMake("","int",E447)))^2,"")</f>
        <v>4.2700397984647646E-3</v>
      </c>
      <c r="H447" s="42">
        <f>IF($D$22,[1]!obget([1]!obcall("",$B$24,"get",[1]!obMake("","int",E447))),"")</f>
        <v>0.2959574225536713</v>
      </c>
      <c r="AH447" s="24"/>
      <c r="IW447" s="28"/>
    </row>
    <row r="448" spans="1:257" x14ac:dyDescent="0.3">
      <c r="A448" s="28" t="str">
        <f t="shared" si="19"/>
        <v/>
      </c>
      <c r="B448" s="42">
        <f t="shared" si="18"/>
        <v>21.05</v>
      </c>
      <c r="C448" s="48">
        <f>IF($C$14,[1]!obget([1]!obcall("",$B$14,"getInitialMargin",[1]!obMake("","double",$B448))),"")</f>
        <v>0</v>
      </c>
      <c r="D448" s="45">
        <f>IF($C$13,[1]!obget([1]!obcall("",$B$13,"getInitialMargin",[1]!obMake("","double",$B448))),"")</f>
        <v>0</v>
      </c>
      <c r="E448" s="42">
        <f t="shared" si="20"/>
        <v>421</v>
      </c>
      <c r="F448" s="42">
        <f>IF($D$22,[1]!obget([1]!obcall("",$B$22,"get",[1]!obMake("","int",E448))),"")</f>
        <v>13.656341896831909</v>
      </c>
      <c r="G448" s="42">
        <f>IF($D$22,[1]!obget([1]!obcall("",$B$23,"get",[1]!obMake("","int",E448)))^2,"")</f>
        <v>3.0852073845654555</v>
      </c>
      <c r="H448" s="42">
        <f>IF($D$22,[1]!obget([1]!obcall("",$B$24,"get",[1]!obMake("","int",E448))),"")</f>
        <v>1.3254742833859785</v>
      </c>
      <c r="AH448" s="24"/>
      <c r="IW448" s="28"/>
    </row>
    <row r="449" spans="1:257" x14ac:dyDescent="0.3">
      <c r="A449" s="28" t="str">
        <f t="shared" si="19"/>
        <v/>
      </c>
      <c r="B449" s="42">
        <f t="shared" si="18"/>
        <v>21.1</v>
      </c>
      <c r="C449" s="48">
        <f>IF($C$14,[1]!obget([1]!obcall("",$B$14,"getInitialMargin",[1]!obMake("","double",$B449))),"")</f>
        <v>0</v>
      </c>
      <c r="D449" s="45">
        <f>IF($C$13,[1]!obget([1]!obcall("",$B$13,"getInitialMargin",[1]!obMake("","double",$B449))),"")</f>
        <v>0</v>
      </c>
      <c r="E449" s="42">
        <f t="shared" si="20"/>
        <v>422</v>
      </c>
      <c r="F449" s="42">
        <f>IF($D$22,[1]!obget([1]!obcall("",$B$22,"get",[1]!obMake("","int",E449))),"")</f>
        <v>11.340545524849164</v>
      </c>
      <c r="G449" s="42">
        <f>IF($D$22,[1]!obget([1]!obcall("",$B$23,"get",[1]!obMake("","int",E449)))^2,"")</f>
        <v>3.330579285484722E-3</v>
      </c>
      <c r="H449" s="42">
        <f>IF($D$22,[1]!obget([1]!obcall("",$B$24,"get",[1]!obMake("","int",E449))),"")</f>
        <v>0.71862108878074515</v>
      </c>
      <c r="AH449" s="24"/>
      <c r="IW449" s="28"/>
    </row>
    <row r="450" spans="1:257" x14ac:dyDescent="0.3">
      <c r="A450" s="28" t="str">
        <f t="shared" si="19"/>
        <v/>
      </c>
      <c r="B450" s="42">
        <f t="shared" si="18"/>
        <v>21.150000000000002</v>
      </c>
      <c r="C450" s="48">
        <f>IF($C$14,[1]!obget([1]!obcall("",$B$14,"getInitialMargin",[1]!obMake("","double",$B450))),"")</f>
        <v>0</v>
      </c>
      <c r="D450" s="45">
        <f>IF($C$13,[1]!obget([1]!obcall("",$B$13,"getInitialMargin",[1]!obMake("","double",$B450))),"")</f>
        <v>0</v>
      </c>
      <c r="E450" s="42">
        <f t="shared" si="20"/>
        <v>423</v>
      </c>
      <c r="F450" s="42">
        <f>IF($D$22,[1]!obget([1]!obcall("",$B$22,"get",[1]!obMake("","int",E450))),"")</f>
        <v>10.948858286835121</v>
      </c>
      <c r="G450" s="42">
        <f>IF($D$22,[1]!obget([1]!obcall("",$B$23,"get",[1]!obMake("","int",E450)))^2,"")</f>
        <v>0.55658404409732343</v>
      </c>
      <c r="H450" s="42">
        <f>IF($D$22,[1]!obget([1]!obcall("",$B$24,"get",[1]!obMake("","int",E450))),"")</f>
        <v>0.63989941872441536</v>
      </c>
      <c r="AH450" s="24"/>
      <c r="IW450" s="28"/>
    </row>
    <row r="451" spans="1:257" x14ac:dyDescent="0.3">
      <c r="A451" s="28" t="str">
        <f t="shared" si="19"/>
        <v/>
      </c>
      <c r="B451" s="42">
        <f t="shared" si="18"/>
        <v>21.200000000000003</v>
      </c>
      <c r="C451" s="48">
        <f>IF($C$14,[1]!obget([1]!obcall("",$B$14,"getInitialMargin",[1]!obMake("","double",$B451))),"")</f>
        <v>0</v>
      </c>
      <c r="D451" s="45">
        <f>IF($C$13,[1]!obget([1]!obcall("",$B$13,"getInitialMargin",[1]!obMake("","double",$B451))),"")</f>
        <v>0</v>
      </c>
      <c r="E451" s="42">
        <f t="shared" si="20"/>
        <v>424</v>
      </c>
      <c r="F451" s="42">
        <f>IF($D$22,[1]!obget([1]!obcall("",$B$22,"get",[1]!obMake("","int",E451))),"")</f>
        <v>9.3982089162488496</v>
      </c>
      <c r="G451" s="42">
        <f>IF($D$22,[1]!obget([1]!obcall("",$B$23,"get",[1]!obMake("","int",E451)))^2,"")</f>
        <v>1.6468752547316357</v>
      </c>
      <c r="H451" s="42">
        <f>IF($D$22,[1]!obget([1]!obcall("",$B$24,"get",[1]!obMake("","int",E451))),"")</f>
        <v>0.39618283526761799</v>
      </c>
      <c r="AH451" s="24"/>
      <c r="IW451" s="28"/>
    </row>
    <row r="452" spans="1:257" x14ac:dyDescent="0.3">
      <c r="A452" s="28" t="str">
        <f t="shared" si="19"/>
        <v/>
      </c>
      <c r="B452" s="42">
        <f t="shared" si="18"/>
        <v>21.25</v>
      </c>
      <c r="C452" s="48">
        <f>IF($C$14,[1]!obget([1]!obcall("",$B$14,"getInitialMargin",[1]!obMake("","double",$B452))),"")</f>
        <v>0</v>
      </c>
      <c r="D452" s="45">
        <f>IF($C$13,[1]!obget([1]!obcall("",$B$13,"getInitialMargin",[1]!obMake("","double",$B452))),"")</f>
        <v>0</v>
      </c>
      <c r="E452" s="42">
        <f t="shared" si="20"/>
        <v>425</v>
      </c>
      <c r="F452" s="42">
        <f>IF($D$22,[1]!obget([1]!obcall("",$B$22,"get",[1]!obMake("","int",E452))),"")</f>
        <v>7.1577324296918876</v>
      </c>
      <c r="G452" s="42">
        <f>IF($D$22,[1]!obget([1]!obcall("",$B$23,"get",[1]!obMake("","int",E452)))^2,"")</f>
        <v>0.35924534578593476</v>
      </c>
      <c r="H452" s="42">
        <f>IF($D$22,[1]!obget([1]!obcall("",$B$24,"get",[1]!obMake("","int",E452))),"")</f>
        <v>0.23563007475244424</v>
      </c>
      <c r="AH452" s="24"/>
      <c r="IW452" s="28"/>
    </row>
    <row r="453" spans="1:257" x14ac:dyDescent="0.3">
      <c r="A453" s="28" t="str">
        <f t="shared" si="19"/>
        <v/>
      </c>
      <c r="B453" s="42">
        <f t="shared" si="18"/>
        <v>21.3</v>
      </c>
      <c r="C453" s="48">
        <f>IF($C$14,[1]!obget([1]!obcall("",$B$14,"getInitialMargin",[1]!obMake("","double",$B453))),"")</f>
        <v>0</v>
      </c>
      <c r="D453" s="45">
        <f>IF($C$13,[1]!obget([1]!obcall("",$B$13,"getInitialMargin",[1]!obMake("","double",$B453))),"")</f>
        <v>0</v>
      </c>
      <c r="E453" s="42">
        <f t="shared" si="20"/>
        <v>426</v>
      </c>
      <c r="F453" s="42">
        <f>IF($D$22,[1]!obget([1]!obcall("",$B$22,"get",[1]!obMake("","int",E453))),"")</f>
        <v>4.2412438809769499</v>
      </c>
      <c r="G453" s="42">
        <f>IF($D$22,[1]!obget([1]!obcall("",$B$23,"get",[1]!obMake("","int",E453)))^2,"")</f>
        <v>7.6318780114813202E-3</v>
      </c>
      <c r="H453" s="42">
        <f>IF($D$22,[1]!obget([1]!obcall("",$B$24,"get",[1]!obMake("","int",E453))),"")</f>
        <v>0.3658734206802487</v>
      </c>
      <c r="AH453" s="24"/>
      <c r="IW453" s="28"/>
    </row>
    <row r="454" spans="1:257" x14ac:dyDescent="0.3">
      <c r="A454" s="28" t="str">
        <f t="shared" si="19"/>
        <v/>
      </c>
      <c r="B454" s="42">
        <f t="shared" si="18"/>
        <v>21.35</v>
      </c>
      <c r="C454" s="48">
        <f>IF($C$14,[1]!obget([1]!obcall("",$B$14,"getInitialMargin",[1]!obMake("","double",$B454))),"")</f>
        <v>0</v>
      </c>
      <c r="D454" s="45">
        <f>IF($C$13,[1]!obget([1]!obcall("",$B$13,"getInitialMargin",[1]!obMake("","double",$B454))),"")</f>
        <v>0</v>
      </c>
      <c r="E454" s="42">
        <f t="shared" si="20"/>
        <v>427</v>
      </c>
      <c r="F454" s="42">
        <f>IF($D$22,[1]!obget([1]!obcall("",$B$22,"get",[1]!obMake("","int",E454))),"")</f>
        <v>13.921845834656692</v>
      </c>
      <c r="G454" s="42">
        <f>IF($D$22,[1]!obget([1]!obcall("",$B$23,"get",[1]!obMake("","int",E454)))^2,"")</f>
        <v>1.1582298963610323E-2</v>
      </c>
      <c r="H454" s="42">
        <f>IF($D$22,[1]!obget([1]!obcall("",$B$24,"get",[1]!obMake("","int",E454))),"")</f>
        <v>1.41050772379592</v>
      </c>
      <c r="AH454" s="24"/>
      <c r="IW454" s="28"/>
    </row>
    <row r="455" spans="1:257" x14ac:dyDescent="0.3">
      <c r="A455" s="28" t="str">
        <f t="shared" si="19"/>
        <v/>
      </c>
      <c r="B455" s="42">
        <f t="shared" si="18"/>
        <v>21.400000000000002</v>
      </c>
      <c r="C455" s="48">
        <f>IF($C$14,[1]!obget([1]!obcall("",$B$14,"getInitialMargin",[1]!obMake("","double",$B455))),"")</f>
        <v>0</v>
      </c>
      <c r="D455" s="45">
        <f>IF($C$13,[1]!obget([1]!obcall("",$B$13,"getInitialMargin",[1]!obMake("","double",$B455))),"")</f>
        <v>0</v>
      </c>
      <c r="E455" s="42">
        <f t="shared" si="20"/>
        <v>428</v>
      </c>
      <c r="F455" s="42">
        <f>IF($D$22,[1]!obget([1]!obcall("",$B$22,"get",[1]!obMake("","int",E455))),"")</f>
        <v>4.9865840569628874</v>
      </c>
      <c r="G455" s="42">
        <f>IF($D$22,[1]!obget([1]!obcall("",$B$23,"get",[1]!obMake("","int",E455)))^2,"")</f>
        <v>3.8379010658117295E-2</v>
      </c>
      <c r="H455" s="42">
        <f>IF($D$22,[1]!obget([1]!obcall("",$B$24,"get",[1]!obMake("","int",E455))),"")</f>
        <v>0.2960880959813077</v>
      </c>
      <c r="AH455" s="24"/>
      <c r="IW455" s="28"/>
    </row>
    <row r="456" spans="1:257" x14ac:dyDescent="0.3">
      <c r="A456" s="28" t="str">
        <f t="shared" si="19"/>
        <v/>
      </c>
      <c r="B456" s="42">
        <f t="shared" si="18"/>
        <v>21.450000000000003</v>
      </c>
      <c r="C456" s="48">
        <f>IF($C$14,[1]!obget([1]!obcall("",$B$14,"getInitialMargin",[1]!obMake("","double",$B456))),"")</f>
        <v>0</v>
      </c>
      <c r="D456" s="45">
        <f>IF($C$13,[1]!obget([1]!obcall("",$B$13,"getInitialMargin",[1]!obMake("","double",$B456))),"")</f>
        <v>0</v>
      </c>
      <c r="E456" s="42">
        <f t="shared" si="20"/>
        <v>429</v>
      </c>
      <c r="F456" s="42">
        <f>IF($D$22,[1]!obget([1]!obcall("",$B$22,"get",[1]!obMake("","int",E456))),"")</f>
        <v>5.7871535198715716</v>
      </c>
      <c r="G456" s="42">
        <f>IF($D$22,[1]!obget([1]!obcall("",$B$23,"get",[1]!obMake("","int",E456)))^2,"")</f>
        <v>0.36239004102224293</v>
      </c>
      <c r="H456" s="42">
        <f>IF($D$22,[1]!obget([1]!obcall("",$B$24,"get",[1]!obMake("","int",E456))),"")</f>
        <v>0.24904652881239275</v>
      </c>
      <c r="AH456" s="24"/>
      <c r="IW456" s="28"/>
    </row>
    <row r="457" spans="1:257" x14ac:dyDescent="0.3">
      <c r="A457" s="28">
        <f t="shared" si="19"/>
        <v>21.5</v>
      </c>
      <c r="B457" s="42">
        <f t="shared" si="18"/>
        <v>21.5</v>
      </c>
      <c r="C457" s="48">
        <f>IF($C$14,[1]!obget([1]!obcall("",$B$14,"getInitialMargin",[1]!obMake("","double",$B457))),"")</f>
        <v>0</v>
      </c>
      <c r="D457" s="45">
        <f>IF($C$13,[1]!obget([1]!obcall("",$B$13,"getInitialMargin",[1]!obMake("","double",$B457))),"")</f>
        <v>0</v>
      </c>
      <c r="E457" s="42">
        <f t="shared" si="20"/>
        <v>430</v>
      </c>
      <c r="F457" s="42">
        <f>IF($D$22,[1]!obget([1]!obcall("",$B$22,"get",[1]!obMake("","int",E457))),"")</f>
        <v>13.960174763061865</v>
      </c>
      <c r="G457" s="42">
        <f>IF($D$22,[1]!obget([1]!obcall("",$B$23,"get",[1]!obMake("","int",E457)))^2,"")</f>
        <v>5.6024370514660395</v>
      </c>
      <c r="H457" s="42">
        <f>IF($D$22,[1]!obget([1]!obcall("",$B$24,"get",[1]!obMake("","int",E457))),"")</f>
        <v>1.4230460725686971</v>
      </c>
      <c r="AH457" s="24"/>
      <c r="IW457" s="28"/>
    </row>
    <row r="458" spans="1:257" x14ac:dyDescent="0.3">
      <c r="A458" s="28" t="str">
        <f t="shared" si="19"/>
        <v/>
      </c>
      <c r="B458" s="42">
        <f t="shared" si="18"/>
        <v>21.55</v>
      </c>
      <c r="C458" s="48">
        <f>IF($C$14,[1]!obget([1]!obcall("",$B$14,"getInitialMargin",[1]!obMake("","double",$B458))),"")</f>
        <v>0</v>
      </c>
      <c r="D458" s="45">
        <f>IF($C$13,[1]!obget([1]!obcall("",$B$13,"getInitialMargin",[1]!obMake("","double",$B458))),"")</f>
        <v>0</v>
      </c>
      <c r="E458" s="42">
        <f t="shared" si="20"/>
        <v>431</v>
      </c>
      <c r="F458" s="42">
        <f>IF($D$22,[1]!obget([1]!obcall("",$B$22,"get",[1]!obMake("","int",E458))),"")</f>
        <v>12.477095619730685</v>
      </c>
      <c r="G458" s="42">
        <f>IF($D$22,[1]!obget([1]!obcall("",$B$23,"get",[1]!obMake("","int",E458)))^2,"")</f>
        <v>3.1560482562535923</v>
      </c>
      <c r="H458" s="42">
        <f>IF($D$22,[1]!obget([1]!obcall("",$B$24,"get",[1]!obMake("","int",E458))),"")</f>
        <v>0.98622297700663442</v>
      </c>
      <c r="AH458" s="24"/>
      <c r="IW458" s="28"/>
    </row>
    <row r="459" spans="1:257" x14ac:dyDescent="0.3">
      <c r="A459" s="28" t="str">
        <f t="shared" si="19"/>
        <v/>
      </c>
      <c r="B459" s="42">
        <f t="shared" si="18"/>
        <v>21.6</v>
      </c>
      <c r="C459" s="48">
        <f>IF($C$14,[1]!obget([1]!obcall("",$B$14,"getInitialMargin",[1]!obMake("","double",$B459))),"")</f>
        <v>0</v>
      </c>
      <c r="D459" s="45">
        <f>IF($C$13,[1]!obget([1]!obcall("",$B$13,"getInitialMargin",[1]!obMake("","double",$B459))),"")</f>
        <v>0</v>
      </c>
      <c r="E459" s="42">
        <f t="shared" si="20"/>
        <v>432</v>
      </c>
      <c r="F459" s="42">
        <f>IF($D$22,[1]!obget([1]!obcall("",$B$22,"get",[1]!obMake("","int",E459))),"")</f>
        <v>7.7281594379900449</v>
      </c>
      <c r="G459" s="42">
        <f>IF($D$22,[1]!obget([1]!obcall("",$B$23,"get",[1]!obMake("","int",E459)))^2,"")</f>
        <v>0.85096318146861472</v>
      </c>
      <c r="H459" s="42">
        <f>IF($D$22,[1]!obget([1]!obcall("",$B$24,"get",[1]!obMake("","int",E459))),"")</f>
        <v>0.25501967190431407</v>
      </c>
      <c r="AH459" s="24"/>
      <c r="IW459" s="28"/>
    </row>
    <row r="460" spans="1:257" x14ac:dyDescent="0.3">
      <c r="A460" s="28" t="str">
        <f t="shared" si="19"/>
        <v/>
      </c>
      <c r="B460" s="42">
        <f t="shared" si="18"/>
        <v>21.650000000000002</v>
      </c>
      <c r="C460" s="48">
        <f>IF($C$14,[1]!obget([1]!obcall("",$B$14,"getInitialMargin",[1]!obMake("","double",$B460))),"")</f>
        <v>0</v>
      </c>
      <c r="D460" s="45">
        <f>IF($C$13,[1]!obget([1]!obcall("",$B$13,"getInitialMargin",[1]!obMake("","double",$B460))),"")</f>
        <v>0</v>
      </c>
      <c r="E460" s="42">
        <f t="shared" si="20"/>
        <v>433</v>
      </c>
      <c r="F460" s="42">
        <f>IF($D$22,[1]!obget([1]!obcall("",$B$22,"get",[1]!obMake("","int",E460))),"")</f>
        <v>12.481541184237374</v>
      </c>
      <c r="G460" s="42">
        <f>IF($D$22,[1]!obget([1]!obcall("",$B$23,"get",[1]!obMake("","int",E460)))^2,"")</f>
        <v>5.9154311456611222</v>
      </c>
      <c r="H460" s="42">
        <f>IF($D$22,[1]!obget([1]!obcall("",$B$24,"get",[1]!obMake("","int",E460))),"")</f>
        <v>0.98738409934089511</v>
      </c>
      <c r="AH460" s="24"/>
      <c r="IW460" s="28"/>
    </row>
    <row r="461" spans="1:257" x14ac:dyDescent="0.3">
      <c r="A461" s="28" t="str">
        <f t="shared" si="19"/>
        <v/>
      </c>
      <c r="B461" s="42">
        <f t="shared" si="18"/>
        <v>21.700000000000003</v>
      </c>
      <c r="C461" s="48">
        <f>IF($C$14,[1]!obget([1]!obcall("",$B$14,"getInitialMargin",[1]!obMake("","double",$B461))),"")</f>
        <v>0</v>
      </c>
      <c r="D461" s="45">
        <f>IF($C$13,[1]!obget([1]!obcall("",$B$13,"getInitialMargin",[1]!obMake("","double",$B461))),"")</f>
        <v>0</v>
      </c>
      <c r="E461" s="42">
        <f t="shared" si="20"/>
        <v>434</v>
      </c>
      <c r="F461" s="42">
        <f>IF($D$22,[1]!obget([1]!obcall("",$B$22,"get",[1]!obMake("","int",E461))),"")</f>
        <v>4.8609914876638642</v>
      </c>
      <c r="G461" s="42">
        <f>IF($D$22,[1]!obget([1]!obcall("",$B$23,"get",[1]!obMake("","int",E461)))^2,"")</f>
        <v>0.1018973955458492</v>
      </c>
      <c r="H461" s="42">
        <f>IF($D$22,[1]!obget([1]!obcall("",$B$24,"get",[1]!obMake("","int",E461))),"")</f>
        <v>0.30609156126035897</v>
      </c>
      <c r="AH461" s="24"/>
      <c r="IW461" s="28"/>
    </row>
    <row r="462" spans="1:257" x14ac:dyDescent="0.3">
      <c r="A462" s="28" t="str">
        <f t="shared" si="19"/>
        <v/>
      </c>
      <c r="B462" s="42">
        <f t="shared" si="18"/>
        <v>21.75</v>
      </c>
      <c r="C462" s="48">
        <f>IF($C$14,[1]!obget([1]!obcall("",$B$14,"getInitialMargin",[1]!obMake("","double",$B462))),"")</f>
        <v>0</v>
      </c>
      <c r="D462" s="45">
        <f>IF($C$13,[1]!obget([1]!obcall("",$B$13,"getInitialMargin",[1]!obMake("","double",$B462))),"")</f>
        <v>0</v>
      </c>
      <c r="E462" s="42">
        <f t="shared" si="20"/>
        <v>435</v>
      </c>
      <c r="F462" s="42">
        <f>IF($D$22,[1]!obget([1]!obcall("",$B$22,"get",[1]!obMake("","int",E462))),"")</f>
        <v>8.2872011261929597</v>
      </c>
      <c r="G462" s="42">
        <f>IF($D$22,[1]!obget([1]!obcall("",$B$23,"get",[1]!obMake("","int",E462)))^2,"")</f>
        <v>8.9048323342471564E-2</v>
      </c>
      <c r="H462" s="42">
        <f>IF($D$22,[1]!obget([1]!obcall("",$B$24,"get",[1]!obMake("","int",E462))),"")</f>
        <v>0.28826423277669067</v>
      </c>
      <c r="AH462" s="24"/>
      <c r="IW462" s="28"/>
    </row>
    <row r="463" spans="1:257" x14ac:dyDescent="0.3">
      <c r="A463" s="28" t="str">
        <f t="shared" si="19"/>
        <v/>
      </c>
      <c r="B463" s="42">
        <f t="shared" si="18"/>
        <v>21.8</v>
      </c>
      <c r="C463" s="48">
        <f>IF($C$14,[1]!obget([1]!obcall("",$B$14,"getInitialMargin",[1]!obMake("","double",$B463))),"")</f>
        <v>0</v>
      </c>
      <c r="D463" s="45">
        <f>IF($C$13,[1]!obget([1]!obcall("",$B$13,"getInitialMargin",[1]!obMake("","double",$B463))),"")</f>
        <v>0</v>
      </c>
      <c r="E463" s="42">
        <f t="shared" si="20"/>
        <v>436</v>
      </c>
      <c r="F463" s="42">
        <f>IF($D$22,[1]!obget([1]!obcall("",$B$22,"get",[1]!obMake("","int",E463))),"")</f>
        <v>6.7440495730172572</v>
      </c>
      <c r="G463" s="42">
        <f>IF($D$22,[1]!obget([1]!obcall("",$B$23,"get",[1]!obMake("","int",E463)))^2,"")</f>
        <v>0.24715103465998287</v>
      </c>
      <c r="H463" s="42">
        <f>IF($D$22,[1]!obget([1]!obcall("",$B$24,"get",[1]!obMake("","int",E463))),"")</f>
        <v>0.2307509631862481</v>
      </c>
      <c r="AH463" s="24"/>
      <c r="IW463" s="28"/>
    </row>
    <row r="464" spans="1:257" x14ac:dyDescent="0.3">
      <c r="A464" s="28" t="str">
        <f t="shared" si="19"/>
        <v/>
      </c>
      <c r="B464" s="42">
        <f t="shared" si="18"/>
        <v>21.85</v>
      </c>
      <c r="C464" s="48">
        <f>IF($C$14,[1]!obget([1]!obcall("",$B$14,"getInitialMargin",[1]!obMake("","double",$B464))),"")</f>
        <v>0</v>
      </c>
      <c r="D464" s="45">
        <f>IF($C$13,[1]!obget([1]!obcall("",$B$13,"getInitialMargin",[1]!obMake("","double",$B464))),"")</f>
        <v>0</v>
      </c>
      <c r="E464" s="42">
        <f t="shared" si="20"/>
        <v>437</v>
      </c>
      <c r="F464" s="42">
        <f>IF($D$22,[1]!obget([1]!obcall("",$B$22,"get",[1]!obMake("","int",E464))),"")</f>
        <v>6.1483894631536362</v>
      </c>
      <c r="G464" s="42">
        <f>IF($D$22,[1]!obget([1]!obcall("",$B$23,"get",[1]!obMake("","int",E464)))^2,"")</f>
        <v>2.9787994686050535E-3</v>
      </c>
      <c r="H464" s="42">
        <f>IF($D$22,[1]!obget([1]!obcall("",$B$24,"get",[1]!obMake("","int",E464))),"")</f>
        <v>0.23728646231676664</v>
      </c>
      <c r="AH464" s="24"/>
      <c r="IW464" s="28"/>
    </row>
    <row r="465" spans="1:257" x14ac:dyDescent="0.3">
      <c r="A465" s="28" t="str">
        <f t="shared" si="19"/>
        <v/>
      </c>
      <c r="B465" s="42">
        <f t="shared" si="18"/>
        <v>21.900000000000002</v>
      </c>
      <c r="C465" s="48">
        <f>IF($C$14,[1]!obget([1]!obcall("",$B$14,"getInitialMargin",[1]!obMake("","double",$B465))),"")</f>
        <v>0</v>
      </c>
      <c r="D465" s="45">
        <f>IF($C$13,[1]!obget([1]!obcall("",$B$13,"getInitialMargin",[1]!obMake("","double",$B465))),"")</f>
        <v>0</v>
      </c>
      <c r="E465" s="42">
        <f t="shared" si="20"/>
        <v>438</v>
      </c>
      <c r="F465" s="42">
        <f>IF($D$22,[1]!obget([1]!obcall("",$B$22,"get",[1]!obMake("","int",E465))),"")</f>
        <v>3.5761743201469054</v>
      </c>
      <c r="G465" s="42">
        <f>IF($D$22,[1]!obget([1]!obcall("",$B$23,"get",[1]!obMake("","int",E465)))^2,"")</f>
        <v>5.4921959411303851E-2</v>
      </c>
      <c r="H465" s="42">
        <f>IF($D$22,[1]!obget([1]!obcall("",$B$24,"get",[1]!obMake("","int",E465))),"")</f>
        <v>0.44930058165250281</v>
      </c>
      <c r="AH465" s="24"/>
      <c r="IW465" s="28"/>
    </row>
    <row r="466" spans="1:257" x14ac:dyDescent="0.3">
      <c r="A466" s="28" t="str">
        <f t="shared" si="19"/>
        <v/>
      </c>
      <c r="B466" s="42">
        <f t="shared" si="18"/>
        <v>21.950000000000003</v>
      </c>
      <c r="C466" s="48">
        <f>IF($C$14,[1]!obget([1]!obcall("",$B$14,"getInitialMargin",[1]!obMake("","double",$B466))),"")</f>
        <v>0</v>
      </c>
      <c r="D466" s="45">
        <f>IF($C$13,[1]!obget([1]!obcall("",$B$13,"getInitialMargin",[1]!obMake("","double",$B466))),"")</f>
        <v>0</v>
      </c>
      <c r="E466" s="42">
        <f t="shared" si="20"/>
        <v>439</v>
      </c>
      <c r="F466" s="42">
        <f>IF($D$22,[1]!obget([1]!obcall("",$B$22,"get",[1]!obMake("","int",E466))),"")</f>
        <v>4.0122174846107184</v>
      </c>
      <c r="G466" s="42">
        <f>IF($D$22,[1]!obget([1]!obcall("",$B$23,"get",[1]!obMake("","int",E466)))^2,"")</f>
        <v>7.025101797630745E-3</v>
      </c>
      <c r="H466" s="42">
        <f>IF($D$22,[1]!obget([1]!obcall("",$B$24,"get",[1]!obMake("","int",E466))),"")</f>
        <v>0.39235027021466534</v>
      </c>
      <c r="AH466" s="24"/>
      <c r="IW466" s="28"/>
    </row>
    <row r="467" spans="1:257" x14ac:dyDescent="0.3">
      <c r="A467" s="28">
        <f t="shared" si="19"/>
        <v>22</v>
      </c>
      <c r="B467" s="42">
        <f t="shared" si="18"/>
        <v>22</v>
      </c>
      <c r="C467" s="48">
        <f>IF($C$14,[1]!obget([1]!obcall("",$B$14,"getInitialMargin",[1]!obMake("","double",$B467))),"")</f>
        <v>0</v>
      </c>
      <c r="D467" s="45">
        <f>IF($C$13,[1]!obget([1]!obcall("",$B$13,"getInitialMargin",[1]!obMake("","double",$B467))),"")</f>
        <v>0</v>
      </c>
      <c r="E467" s="42">
        <f t="shared" si="20"/>
        <v>440</v>
      </c>
      <c r="F467" s="42">
        <f>IF($D$22,[1]!obget([1]!obcall("",$B$22,"get",[1]!obMake("","int",E467))),"")</f>
        <v>8.4523366793287522</v>
      </c>
      <c r="G467" s="42">
        <f>IF($D$22,[1]!obget([1]!obcall("",$B$23,"get",[1]!obMake("","int",E467)))^2,"")</f>
        <v>8.9290544091156471E-2</v>
      </c>
      <c r="H467" s="42">
        <f>IF($D$22,[1]!obget([1]!obcall("",$B$24,"get",[1]!obMake("","int",E467))),"")</f>
        <v>0.30078170546722505</v>
      </c>
      <c r="AH467" s="24"/>
      <c r="IW467" s="28"/>
    </row>
    <row r="468" spans="1:257" x14ac:dyDescent="0.3">
      <c r="A468" s="28" t="str">
        <f t="shared" si="19"/>
        <v/>
      </c>
      <c r="B468" s="42">
        <f t="shared" si="18"/>
        <v>22.05</v>
      </c>
      <c r="C468" s="48">
        <f>IF($C$14,[1]!obget([1]!obcall("",$B$14,"getInitialMargin",[1]!obMake("","double",$B468))),"")</f>
        <v>0</v>
      </c>
      <c r="D468" s="45">
        <f>IF($C$13,[1]!obget([1]!obcall("",$B$13,"getInitialMargin",[1]!obMake("","double",$B468))),"")</f>
        <v>0</v>
      </c>
      <c r="E468" s="42">
        <f t="shared" si="20"/>
        <v>441</v>
      </c>
      <c r="F468" s="42">
        <f>IF($D$22,[1]!obget([1]!obcall("",$B$22,"get",[1]!obMake("","int",E468))),"")</f>
        <v>16.954431673282599</v>
      </c>
      <c r="G468" s="42">
        <f>IF($D$22,[1]!obget([1]!obcall("",$B$23,"get",[1]!obMake("","int",E468)))^2,"")</f>
        <v>6.7212360801863283E-2</v>
      </c>
      <c r="H468" s="42">
        <f>IF($D$22,[1]!obget([1]!obcall("",$B$24,"get",[1]!obMake("","int",E468))),"")</f>
        <v>2.6073534245461598</v>
      </c>
      <c r="AH468" s="24"/>
      <c r="IW468" s="28"/>
    </row>
    <row r="469" spans="1:257" x14ac:dyDescent="0.3">
      <c r="A469" s="28" t="str">
        <f t="shared" si="19"/>
        <v/>
      </c>
      <c r="B469" s="42">
        <f t="shared" si="18"/>
        <v>22.1</v>
      </c>
      <c r="C469" s="48">
        <f>IF($C$14,[1]!obget([1]!obcall("",$B$14,"getInitialMargin",[1]!obMake("","double",$B469))),"")</f>
        <v>0</v>
      </c>
      <c r="D469" s="45">
        <f>IF($C$13,[1]!obget([1]!obcall("",$B$13,"getInitialMargin",[1]!obMake("","double",$B469))),"")</f>
        <v>0</v>
      </c>
      <c r="E469" s="42">
        <f t="shared" si="20"/>
        <v>442</v>
      </c>
      <c r="F469" s="42">
        <f>IF($D$22,[1]!obget([1]!obcall("",$B$22,"get",[1]!obMake("","int",E469))),"")</f>
        <v>6.7156786656661103</v>
      </c>
      <c r="G469" s="42">
        <f>IF($D$22,[1]!obget([1]!obcall("",$B$23,"get",[1]!obMake("","int",E469)))^2,"")</f>
        <v>8.3533136781555717E-2</v>
      </c>
      <c r="H469" s="42">
        <f>IF($D$22,[1]!obget([1]!obcall("",$B$24,"get",[1]!obMake("","int",E469))),"")</f>
        <v>0.2306992258423084</v>
      </c>
      <c r="AH469" s="24"/>
      <c r="IW469" s="28"/>
    </row>
    <row r="470" spans="1:257" x14ac:dyDescent="0.3">
      <c r="A470" s="28" t="str">
        <f t="shared" si="19"/>
        <v/>
      </c>
      <c r="B470" s="42">
        <f t="shared" si="18"/>
        <v>22.150000000000002</v>
      </c>
      <c r="C470" s="48">
        <f>IF($C$14,[1]!obget([1]!obcall("",$B$14,"getInitialMargin",[1]!obMake("","double",$B470))),"")</f>
        <v>0</v>
      </c>
      <c r="D470" s="45">
        <f>IF($C$13,[1]!obget([1]!obcall("",$B$13,"getInitialMargin",[1]!obMake("","double",$B470))),"")</f>
        <v>0</v>
      </c>
      <c r="E470" s="42">
        <f t="shared" si="20"/>
        <v>443</v>
      </c>
      <c r="F470" s="42">
        <f>IF($D$22,[1]!obget([1]!obcall("",$B$22,"get",[1]!obMake("","int",E470))),"")</f>
        <v>8.7909270236474484</v>
      </c>
      <c r="G470" s="42">
        <f>IF($D$22,[1]!obget([1]!obcall("",$B$23,"get",[1]!obMake("","int",E470)))^2,"")</f>
        <v>0.19973806445374256</v>
      </c>
      <c r="H470" s="42">
        <f>IF($D$22,[1]!obget([1]!obcall("",$B$24,"get",[1]!obMake("","int",E470))),"")</f>
        <v>0.33029424332921087</v>
      </c>
      <c r="AH470" s="24"/>
      <c r="IW470" s="28"/>
    </row>
    <row r="471" spans="1:257" x14ac:dyDescent="0.3">
      <c r="A471" s="28" t="str">
        <f t="shared" si="19"/>
        <v/>
      </c>
      <c r="B471" s="42">
        <f t="shared" si="18"/>
        <v>22.200000000000003</v>
      </c>
      <c r="C471" s="48">
        <f>IF($C$14,[1]!obget([1]!obcall("",$B$14,"getInitialMargin",[1]!obMake("","double",$B471))),"")</f>
        <v>0</v>
      </c>
      <c r="D471" s="45">
        <f>IF($C$13,[1]!obget([1]!obcall("",$B$13,"getInitialMargin",[1]!obMake("","double",$B471))),"")</f>
        <v>0</v>
      </c>
      <c r="E471" s="42">
        <f t="shared" si="20"/>
        <v>444</v>
      </c>
      <c r="F471" s="42">
        <f>IF($D$22,[1]!obget([1]!obcall("",$B$22,"get",[1]!obMake("","int",E471))),"")</f>
        <v>14.296592115874175</v>
      </c>
      <c r="G471" s="42">
        <f>IF($D$22,[1]!obget([1]!obcall("",$B$23,"get",[1]!obMake("","int",E471)))^2,"")</f>
        <v>2.165618378140004</v>
      </c>
      <c r="H471" s="42">
        <f>IF($D$22,[1]!obget([1]!obcall("",$B$24,"get",[1]!obMake("","int",E471))),"")</f>
        <v>1.5359401741512029</v>
      </c>
      <c r="AH471" s="24"/>
      <c r="IW471" s="28"/>
    </row>
    <row r="472" spans="1:257" x14ac:dyDescent="0.3">
      <c r="A472" s="28" t="str">
        <f t="shared" si="19"/>
        <v/>
      </c>
      <c r="B472" s="42">
        <f t="shared" si="18"/>
        <v>22.25</v>
      </c>
      <c r="C472" s="48">
        <f>IF($C$14,[1]!obget([1]!obcall("",$B$14,"getInitialMargin",[1]!obMake("","double",$B472))),"")</f>
        <v>0</v>
      </c>
      <c r="D472" s="45">
        <f>IF($C$13,[1]!obget([1]!obcall("",$B$13,"getInitialMargin",[1]!obMake("","double",$B472))),"")</f>
        <v>0</v>
      </c>
      <c r="E472" s="42">
        <f t="shared" si="20"/>
        <v>445</v>
      </c>
      <c r="F472" s="42">
        <f>IF($D$22,[1]!obget([1]!obcall("",$B$22,"get",[1]!obMake("","int",E472))),"")</f>
        <v>13.112111687796173</v>
      </c>
      <c r="G472" s="42">
        <f>IF($D$22,[1]!obget([1]!obcall("",$B$23,"get",[1]!obMake("","int",E472)))^2,"")</f>
        <v>0.35418993609167132</v>
      </c>
      <c r="H472" s="42">
        <f>IF($D$22,[1]!obget([1]!obcall("",$B$24,"get",[1]!obMake("","int",E472))),"")</f>
        <v>1.1611124387076055</v>
      </c>
      <c r="AH472" s="24"/>
      <c r="IW472" s="28"/>
    </row>
    <row r="473" spans="1:257" x14ac:dyDescent="0.3">
      <c r="A473" s="28" t="str">
        <f t="shared" si="19"/>
        <v/>
      </c>
      <c r="B473" s="42">
        <f t="shared" si="18"/>
        <v>22.3</v>
      </c>
      <c r="C473" s="48">
        <f>IF($C$14,[1]!obget([1]!obcall("",$B$14,"getInitialMargin",[1]!obMake("","double",$B473))),"")</f>
        <v>0</v>
      </c>
      <c r="D473" s="45">
        <f>IF($C$13,[1]!obget([1]!obcall("",$B$13,"getInitialMargin",[1]!obMake("","double",$B473))),"")</f>
        <v>0</v>
      </c>
      <c r="E473" s="42">
        <f t="shared" si="20"/>
        <v>446</v>
      </c>
      <c r="F473" s="42">
        <f>IF($D$22,[1]!obget([1]!obcall("",$B$22,"get",[1]!obMake("","int",E473))),"")</f>
        <v>3.5677825147516287</v>
      </c>
      <c r="G473" s="42">
        <f>IF($D$22,[1]!obget([1]!obcall("",$B$23,"get",[1]!obMake("","int",E473)))^2,"")</f>
        <v>5.8157908898614566E-2</v>
      </c>
      <c r="H473" s="42">
        <f>IF($D$22,[1]!obget([1]!obcall("",$B$24,"get",[1]!obMake("","int",E473))),"")</f>
        <v>0.45048073368527553</v>
      </c>
      <c r="AH473" s="24"/>
      <c r="IW473" s="28"/>
    </row>
    <row r="474" spans="1:257" x14ac:dyDescent="0.3">
      <c r="A474" s="28" t="str">
        <f t="shared" si="19"/>
        <v/>
      </c>
      <c r="B474" s="42">
        <f t="shared" si="18"/>
        <v>22.35</v>
      </c>
      <c r="C474" s="48">
        <f>IF($C$14,[1]!obget([1]!obcall("",$B$14,"getInitialMargin",[1]!obMake("","double",$B474))),"")</f>
        <v>0</v>
      </c>
      <c r="D474" s="45">
        <f>IF($C$13,[1]!obget([1]!obcall("",$B$13,"getInitialMargin",[1]!obMake("","double",$B474))),"")</f>
        <v>0</v>
      </c>
      <c r="E474" s="42">
        <f t="shared" si="20"/>
        <v>447</v>
      </c>
      <c r="F474" s="42">
        <f>IF($D$22,[1]!obget([1]!obcall("",$B$22,"get",[1]!obMake("","int",E474))),"")</f>
        <v>6.3477314847556894</v>
      </c>
      <c r="G474" s="42">
        <f>IF($D$22,[1]!obget([1]!obcall("",$B$23,"get",[1]!obMake("","int",E474)))^2,"")</f>
        <v>0.18076760224365984</v>
      </c>
      <c r="H474" s="42">
        <f>IF($D$22,[1]!obget([1]!obcall("",$B$24,"get",[1]!obMake("","int",E474))),"")</f>
        <v>0.23331736454975516</v>
      </c>
      <c r="AH474" s="24"/>
      <c r="IW474" s="28"/>
    </row>
    <row r="475" spans="1:257" x14ac:dyDescent="0.3">
      <c r="A475" s="28" t="str">
        <f t="shared" si="19"/>
        <v/>
      </c>
      <c r="B475" s="42">
        <f t="shared" ref="B475:B538" si="21">IF($D$22,(ROW(A475)-ROW($A$27))*$C$17,"")</f>
        <v>22.400000000000002</v>
      </c>
      <c r="C475" s="48">
        <f>IF($C$14,[1]!obget([1]!obcall("",$B$14,"getInitialMargin",[1]!obMake("","double",$B475))),"")</f>
        <v>0</v>
      </c>
      <c r="D475" s="45">
        <f>IF($C$13,[1]!obget([1]!obcall("",$B$13,"getInitialMargin",[1]!obMake("","double",$B475))),"")</f>
        <v>0</v>
      </c>
      <c r="E475" s="42">
        <f t="shared" si="20"/>
        <v>448</v>
      </c>
      <c r="F475" s="42">
        <f>IF($D$22,[1]!obget([1]!obcall("",$B$22,"get",[1]!obMake("","int",E475))),"")</f>
        <v>9.2005602584950896</v>
      </c>
      <c r="G475" s="42">
        <f>IF($D$22,[1]!obget([1]!obcall("",$B$23,"get",[1]!obMake("","int",E475)))^2,"")</f>
        <v>7.436755984981501E-2</v>
      </c>
      <c r="H475" s="42">
        <f>IF($D$22,[1]!obget([1]!obcall("",$B$24,"get",[1]!obMake("","int",E475))),"")</f>
        <v>0.37291227442068031</v>
      </c>
      <c r="AH475" s="24"/>
      <c r="IW475" s="28"/>
    </row>
    <row r="476" spans="1:257" x14ac:dyDescent="0.3">
      <c r="A476" s="28" t="str">
        <f t="shared" ref="A476:A539" si="22">IF($D$22,IF(MOD((ROW(A476)-ROW($A$27))*$C$17,$C$18/10)&lt;0.0001,(ROW(A476)-ROW($A$27))*$C$17,""),"")</f>
        <v/>
      </c>
      <c r="B476" s="42">
        <f t="shared" si="21"/>
        <v>22.450000000000003</v>
      </c>
      <c r="C476" s="48">
        <f>IF($C$14,[1]!obget([1]!obcall("",$B$14,"getInitialMargin",[1]!obMake("","double",$B476))),"")</f>
        <v>0</v>
      </c>
      <c r="D476" s="45">
        <f>IF($C$13,[1]!obget([1]!obcall("",$B$13,"getInitialMargin",[1]!obMake("","double",$B476))),"")</f>
        <v>0</v>
      </c>
      <c r="E476" s="42">
        <f t="shared" ref="E476:E539" si="23">IF($D$22,E475+1,"")</f>
        <v>449</v>
      </c>
      <c r="F476" s="42">
        <f>IF($D$22,[1]!obget([1]!obcall("",$B$22,"get",[1]!obMake("","int",E476))),"")</f>
        <v>10.103261900057435</v>
      </c>
      <c r="G476" s="42">
        <f>IF($D$22,[1]!obget([1]!obcall("",$B$23,"get",[1]!obMake("","int",E476)))^2,"")</f>
        <v>1.7843597122035228E-3</v>
      </c>
      <c r="H476" s="42">
        <f>IF($D$22,[1]!obget([1]!obcall("",$B$24,"get",[1]!obMake("","int",E476))),"")</f>
        <v>0.49354913580250948</v>
      </c>
      <c r="AH476" s="24"/>
      <c r="IW476" s="28"/>
    </row>
    <row r="477" spans="1:257" x14ac:dyDescent="0.3">
      <c r="A477" s="28">
        <f t="shared" si="22"/>
        <v>22.5</v>
      </c>
      <c r="B477" s="42">
        <f t="shared" si="21"/>
        <v>22.5</v>
      </c>
      <c r="C477" s="48">
        <f>IF($C$14,[1]!obget([1]!obcall("",$B$14,"getInitialMargin",[1]!obMake("","double",$B477))),"")</f>
        <v>0</v>
      </c>
      <c r="D477" s="45">
        <f>IF($C$13,[1]!obget([1]!obcall("",$B$13,"getInitialMargin",[1]!obMake("","double",$B477))),"")</f>
        <v>0</v>
      </c>
      <c r="E477" s="42">
        <f t="shared" si="23"/>
        <v>450</v>
      </c>
      <c r="F477" s="42">
        <f>IF($D$22,[1]!obget([1]!obcall("",$B$22,"get",[1]!obMake("","int",E477))),"")</f>
        <v>7.1543085597449618</v>
      </c>
      <c r="G477" s="42">
        <f>IF($D$22,[1]!obget([1]!obcall("",$B$23,"get",[1]!obMake("","int",E477)))^2,"")</f>
        <v>1.5468414083394226</v>
      </c>
      <c r="H477" s="42">
        <f>IF($D$22,[1]!obget([1]!obcall("",$B$24,"get",[1]!obMake("","int",E477))),"")</f>
        <v>0.23555800945921646</v>
      </c>
      <c r="AH477" s="24"/>
      <c r="IW477" s="28"/>
    </row>
    <row r="478" spans="1:257" x14ac:dyDescent="0.3">
      <c r="A478" s="28" t="str">
        <f t="shared" si="22"/>
        <v/>
      </c>
      <c r="B478" s="42">
        <f t="shared" si="21"/>
        <v>22.55</v>
      </c>
      <c r="C478" s="48">
        <f>IF($C$14,[1]!obget([1]!obcall("",$B$14,"getInitialMargin",[1]!obMake("","double",$B478))),"")</f>
        <v>0</v>
      </c>
      <c r="D478" s="45">
        <f>IF($C$13,[1]!obget([1]!obcall("",$B$13,"getInitialMargin",[1]!obMake("","double",$B478))),"")</f>
        <v>0</v>
      </c>
      <c r="E478" s="42">
        <f t="shared" si="23"/>
        <v>451</v>
      </c>
      <c r="F478" s="42">
        <f>IF($D$22,[1]!obget([1]!obcall("",$B$22,"get",[1]!obMake("","int",E478))),"")</f>
        <v>3.3853106660368719</v>
      </c>
      <c r="G478" s="42">
        <f>IF($D$22,[1]!obget([1]!obcall("",$B$23,"get",[1]!obMake("","int",E478)))^2,"")</f>
        <v>2.3852713269466135E-2</v>
      </c>
      <c r="H478" s="42">
        <f>IF($D$22,[1]!obget([1]!obcall("",$B$24,"get",[1]!obMake("","int",E478))),"")</f>
        <v>0.47692756454378404</v>
      </c>
      <c r="AH478" s="24"/>
      <c r="IW478" s="28"/>
    </row>
    <row r="479" spans="1:257" x14ac:dyDescent="0.3">
      <c r="A479" s="28" t="str">
        <f t="shared" si="22"/>
        <v/>
      </c>
      <c r="B479" s="42">
        <f t="shared" si="21"/>
        <v>22.6</v>
      </c>
      <c r="C479" s="48">
        <f>IF($C$14,[1]!obget([1]!obcall("",$B$14,"getInitialMargin",[1]!obMake("","double",$B479))),"")</f>
        <v>0</v>
      </c>
      <c r="D479" s="45">
        <f>IF($C$13,[1]!obget([1]!obcall("",$B$13,"getInitialMargin",[1]!obMake("","double",$B479))),"")</f>
        <v>0</v>
      </c>
      <c r="E479" s="42">
        <f t="shared" si="23"/>
        <v>452</v>
      </c>
      <c r="F479" s="42">
        <f>IF($D$22,[1]!obget([1]!obcall("",$B$22,"get",[1]!obMake("","int",E479))),"")</f>
        <v>11.916420560277464</v>
      </c>
      <c r="G479" s="42">
        <f>IF($D$22,[1]!obget([1]!obcall("",$B$23,"get",[1]!obMake("","int",E479)))^2,"")</f>
        <v>1.1901492420132163</v>
      </c>
      <c r="H479" s="42">
        <f>IF($D$22,[1]!obget([1]!obcall("",$B$24,"get",[1]!obMake("","int",E479))),"")</f>
        <v>0.84692878081521705</v>
      </c>
      <c r="AH479" s="24"/>
      <c r="IW479" s="28"/>
    </row>
    <row r="480" spans="1:257" x14ac:dyDescent="0.3">
      <c r="A480" s="28" t="str">
        <f t="shared" si="22"/>
        <v/>
      </c>
      <c r="B480" s="42">
        <f t="shared" si="21"/>
        <v>22.650000000000002</v>
      </c>
      <c r="C480" s="48">
        <f>IF($C$14,[1]!obget([1]!obcall("",$B$14,"getInitialMargin",[1]!obMake("","double",$B480))),"")</f>
        <v>0</v>
      </c>
      <c r="D480" s="45">
        <f>IF($C$13,[1]!obget([1]!obcall("",$B$13,"getInitialMargin",[1]!obMake("","double",$B480))),"")</f>
        <v>0</v>
      </c>
      <c r="E480" s="42">
        <f t="shared" si="23"/>
        <v>453</v>
      </c>
      <c r="F480" s="42">
        <f>IF($D$22,[1]!obget([1]!obcall("",$B$22,"get",[1]!obMake("","int",E480))),"")</f>
        <v>4.2302310553070175</v>
      </c>
      <c r="G480" s="42">
        <f>IF($D$22,[1]!obget([1]!obcall("",$B$23,"get",[1]!obMake("","int",E480)))^2,"")</f>
        <v>4.268353141051855E-3</v>
      </c>
      <c r="H480" s="42">
        <f>IF($D$22,[1]!obget([1]!obcall("",$B$24,"get",[1]!obMake("","int",E480))),"")</f>
        <v>0.36709241614328442</v>
      </c>
      <c r="AH480" s="24"/>
      <c r="IW480" s="28"/>
    </row>
    <row r="481" spans="1:257" x14ac:dyDescent="0.3">
      <c r="A481" s="28" t="str">
        <f t="shared" si="22"/>
        <v/>
      </c>
      <c r="B481" s="42">
        <f t="shared" si="21"/>
        <v>22.700000000000003</v>
      </c>
      <c r="C481" s="48">
        <f>IF($C$14,[1]!obget([1]!obcall("",$B$14,"getInitialMargin",[1]!obMake("","double",$B481))),"")</f>
        <v>0</v>
      </c>
      <c r="D481" s="45">
        <f>IF($C$13,[1]!obget([1]!obcall("",$B$13,"getInitialMargin",[1]!obMake("","double",$B481))),"")</f>
        <v>0</v>
      </c>
      <c r="E481" s="42">
        <f t="shared" si="23"/>
        <v>454</v>
      </c>
      <c r="F481" s="42">
        <f>IF($D$22,[1]!obget([1]!obcall("",$B$22,"get",[1]!obMake("","int",E481))),"")</f>
        <v>4.0811750253798467</v>
      </c>
      <c r="G481" s="42">
        <f>IF($D$22,[1]!obget([1]!obcall("",$B$23,"get",[1]!obMake("","int",E481)))^2,"")</f>
        <v>1.8873296695022541E-2</v>
      </c>
      <c r="H481" s="42">
        <f>IF($D$22,[1]!obget([1]!obcall("",$B$24,"get",[1]!obMake("","int",E481))),"")</f>
        <v>0.38412939147151581</v>
      </c>
      <c r="AH481" s="24"/>
      <c r="IW481" s="28"/>
    </row>
    <row r="482" spans="1:257" x14ac:dyDescent="0.3">
      <c r="A482" s="28" t="str">
        <f t="shared" si="22"/>
        <v/>
      </c>
      <c r="B482" s="42">
        <f t="shared" si="21"/>
        <v>22.75</v>
      </c>
      <c r="C482" s="48">
        <f>IF($C$14,[1]!obget([1]!obcall("",$B$14,"getInitialMargin",[1]!obMake("","double",$B482))),"")</f>
        <v>0</v>
      </c>
      <c r="D482" s="45">
        <f>IF($C$13,[1]!obget([1]!obcall("",$B$13,"getInitialMargin",[1]!obMake("","double",$B482))),"")</f>
        <v>0</v>
      </c>
      <c r="E482" s="42">
        <f t="shared" si="23"/>
        <v>455</v>
      </c>
      <c r="F482" s="42">
        <f>IF($D$22,[1]!obget([1]!obcall("",$B$22,"get",[1]!obMake("","int",E482))),"")</f>
        <v>4.470924261402212</v>
      </c>
      <c r="G482" s="42">
        <f>IF($D$22,[1]!obget([1]!obcall("",$B$23,"get",[1]!obMake("","int",E482)))^2,"")</f>
        <v>3.8724127102206535E-3</v>
      </c>
      <c r="H482" s="42">
        <f>IF($D$22,[1]!obget([1]!obcall("",$B$24,"get",[1]!obMake("","int",E482))),"")</f>
        <v>0.34169731775527179</v>
      </c>
      <c r="AH482" s="24"/>
      <c r="IW482" s="28"/>
    </row>
    <row r="483" spans="1:257" x14ac:dyDescent="0.3">
      <c r="A483" s="28" t="str">
        <f t="shared" si="22"/>
        <v/>
      </c>
      <c r="B483" s="42">
        <f t="shared" si="21"/>
        <v>22.8</v>
      </c>
      <c r="C483" s="48">
        <f>IF($C$14,[1]!obget([1]!obcall("",$B$14,"getInitialMargin",[1]!obMake("","double",$B483))),"")</f>
        <v>0</v>
      </c>
      <c r="D483" s="45">
        <f>IF($C$13,[1]!obget([1]!obcall("",$B$13,"getInitialMargin",[1]!obMake("","double",$B483))),"")</f>
        <v>0</v>
      </c>
      <c r="E483" s="42">
        <f t="shared" si="23"/>
        <v>456</v>
      </c>
      <c r="F483" s="42">
        <f>IF($D$22,[1]!obget([1]!obcall("",$B$22,"get",[1]!obMake("","int",E483))),"")</f>
        <v>6.6236793026445389</v>
      </c>
      <c r="G483" s="42">
        <f>IF($D$22,[1]!obget([1]!obcall("",$B$23,"get",[1]!obMake("","int",E483)))^2,"")</f>
        <v>1.0539425897454313</v>
      </c>
      <c r="H483" s="42">
        <f>IF($D$22,[1]!obget([1]!obcall("",$B$24,"get",[1]!obMake("","int",E483))),"")</f>
        <v>0.23078123411929652</v>
      </c>
      <c r="AH483" s="24"/>
      <c r="IW483" s="28"/>
    </row>
    <row r="484" spans="1:257" x14ac:dyDescent="0.3">
      <c r="A484" s="28" t="str">
        <f t="shared" si="22"/>
        <v/>
      </c>
      <c r="B484" s="42">
        <f t="shared" si="21"/>
        <v>22.85</v>
      </c>
      <c r="C484" s="48">
        <f>IF($C$14,[1]!obget([1]!obcall("",$B$14,"getInitialMargin",[1]!obMake("","double",$B484))),"")</f>
        <v>0</v>
      </c>
      <c r="D484" s="45">
        <f>IF($C$13,[1]!obget([1]!obcall("",$B$13,"getInitialMargin",[1]!obMake("","double",$B484))),"")</f>
        <v>0</v>
      </c>
      <c r="E484" s="42">
        <f t="shared" si="23"/>
        <v>457</v>
      </c>
      <c r="F484" s="42">
        <f>IF($D$22,[1]!obget([1]!obcall("",$B$22,"get",[1]!obMake("","int",E484))),"")</f>
        <v>17.295083422986309</v>
      </c>
      <c r="G484" s="42">
        <f>IF($D$22,[1]!obget([1]!obcall("",$B$23,"get",[1]!obMake("","int",E484)))^2,"")</f>
        <v>1.588421631002457</v>
      </c>
      <c r="H484" s="42">
        <f>IF($D$22,[1]!obget([1]!obcall("",$B$24,"get",[1]!obMake("","int",E484))),"")</f>
        <v>2.7677141031897037</v>
      </c>
      <c r="AH484" s="24"/>
      <c r="IW484" s="28"/>
    </row>
    <row r="485" spans="1:257" x14ac:dyDescent="0.3">
      <c r="A485" s="28" t="str">
        <f t="shared" si="22"/>
        <v/>
      </c>
      <c r="B485" s="42">
        <f t="shared" si="21"/>
        <v>22.900000000000002</v>
      </c>
      <c r="C485" s="48">
        <f>IF($C$14,[1]!obget([1]!obcall("",$B$14,"getInitialMargin",[1]!obMake("","double",$B485))),"")</f>
        <v>0</v>
      </c>
      <c r="D485" s="45">
        <f>IF($C$13,[1]!obget([1]!obcall("",$B$13,"getInitialMargin",[1]!obMake("","double",$B485))),"")</f>
        <v>0</v>
      </c>
      <c r="E485" s="42">
        <f t="shared" si="23"/>
        <v>458</v>
      </c>
      <c r="F485" s="42">
        <f>IF($D$22,[1]!obget([1]!obcall("",$B$22,"get",[1]!obMake("","int",E485))),"")</f>
        <v>8.9663424302225589</v>
      </c>
      <c r="G485" s="42">
        <f>IF($D$22,[1]!obget([1]!obcall("",$B$23,"get",[1]!obMake("","int",E485)))^2,"")</f>
        <v>0.20476851092086107</v>
      </c>
      <c r="H485" s="42">
        <f>IF($D$22,[1]!obget([1]!obcall("",$B$24,"get",[1]!obMake("","int",E485))),"")</f>
        <v>0.34761767183965042</v>
      </c>
      <c r="AH485" s="24"/>
      <c r="IW485" s="28"/>
    </row>
    <row r="486" spans="1:257" x14ac:dyDescent="0.3">
      <c r="A486" s="28" t="str">
        <f t="shared" si="22"/>
        <v/>
      </c>
      <c r="B486" s="42">
        <f t="shared" si="21"/>
        <v>22.950000000000003</v>
      </c>
      <c r="C486" s="48">
        <f>IF($C$14,[1]!obget([1]!obcall("",$B$14,"getInitialMargin",[1]!obMake("","double",$B486))),"")</f>
        <v>0</v>
      </c>
      <c r="D486" s="45">
        <f>IF($C$13,[1]!obget([1]!obcall("",$B$13,"getInitialMargin",[1]!obMake("","double",$B486))),"")</f>
        <v>0</v>
      </c>
      <c r="E486" s="42">
        <f t="shared" si="23"/>
        <v>459</v>
      </c>
      <c r="F486" s="42">
        <f>IF($D$22,[1]!obget([1]!obcall("",$B$22,"get",[1]!obMake("","int",E486))),"")</f>
        <v>5.7994712473674319</v>
      </c>
      <c r="G486" s="42">
        <f>IF($D$22,[1]!obget([1]!obcall("",$B$23,"get",[1]!obMake("","int",E486)))^2,"")</f>
        <v>0.17476730130665041</v>
      </c>
      <c r="H486" s="42">
        <f>IF($D$22,[1]!obget([1]!obcall("",$B$24,"get",[1]!obMake("","int",E486))),"")</f>
        <v>0.24854858353741582</v>
      </c>
      <c r="AH486" s="24"/>
      <c r="IW486" s="28"/>
    </row>
    <row r="487" spans="1:257" x14ac:dyDescent="0.3">
      <c r="A487" s="28">
        <f t="shared" si="22"/>
        <v>23</v>
      </c>
      <c r="B487" s="42">
        <f t="shared" si="21"/>
        <v>23</v>
      </c>
      <c r="C487" s="48">
        <f>IF($C$14,[1]!obget([1]!obcall("",$B$14,"getInitialMargin",[1]!obMake("","double",$B487))),"")</f>
        <v>0</v>
      </c>
      <c r="D487" s="45">
        <f>IF($C$13,[1]!obget([1]!obcall("",$B$13,"getInitialMargin",[1]!obMake("","double",$B487))),"")</f>
        <v>0</v>
      </c>
      <c r="E487" s="42">
        <f t="shared" si="23"/>
        <v>460</v>
      </c>
      <c r="F487" s="42">
        <f>IF($D$22,[1]!obget([1]!obcall("",$B$22,"get",[1]!obMake("","int",E487))),"")</f>
        <v>16.480820411538609</v>
      </c>
      <c r="G487" s="42">
        <f>IF($D$22,[1]!obget([1]!obcall("",$B$23,"get",[1]!obMake("","int",E487)))^2,"")</f>
        <v>0.21267378899700984</v>
      </c>
      <c r="H487" s="42">
        <f>IF($D$22,[1]!obget([1]!obcall("",$B$24,"get",[1]!obMake("","int",E487))),"")</f>
        <v>2.3931008759223369</v>
      </c>
      <c r="AH487" s="24"/>
      <c r="IW487" s="28"/>
    </row>
    <row r="488" spans="1:257" x14ac:dyDescent="0.3">
      <c r="A488" s="28" t="str">
        <f t="shared" si="22"/>
        <v/>
      </c>
      <c r="B488" s="42">
        <f t="shared" si="21"/>
        <v>23.05</v>
      </c>
      <c r="C488" s="48">
        <f>IF($C$14,[1]!obget([1]!obcall("",$B$14,"getInitialMargin",[1]!obMake("","double",$B488))),"")</f>
        <v>0</v>
      </c>
      <c r="D488" s="45">
        <f>IF($C$13,[1]!obget([1]!obcall("",$B$13,"getInitialMargin",[1]!obMake("","double",$B488))),"")</f>
        <v>0</v>
      </c>
      <c r="E488" s="42">
        <f t="shared" si="23"/>
        <v>461</v>
      </c>
      <c r="F488" s="42">
        <f>IF($D$22,[1]!obget([1]!obcall("",$B$22,"get",[1]!obMake("","int",E488))),"")</f>
        <v>22.247326068504112</v>
      </c>
      <c r="G488" s="42">
        <f>IF($D$22,[1]!obget([1]!obcall("",$B$23,"get",[1]!obMake("","int",E488)))^2,"")</f>
        <v>7.0800188994236395</v>
      </c>
      <c r="H488" s="42">
        <f>IF($D$22,[1]!obget([1]!obcall("",$B$24,"get",[1]!obMake("","int",E488))),"")</f>
        <v>5.6901825838081797</v>
      </c>
      <c r="AH488" s="24"/>
      <c r="IW488" s="28"/>
    </row>
    <row r="489" spans="1:257" x14ac:dyDescent="0.3">
      <c r="A489" s="28" t="str">
        <f t="shared" si="22"/>
        <v/>
      </c>
      <c r="B489" s="42">
        <f t="shared" si="21"/>
        <v>23.1</v>
      </c>
      <c r="C489" s="48">
        <f>IF($C$14,[1]!obget([1]!obcall("",$B$14,"getInitialMargin",[1]!obMake("","double",$B489))),"")</f>
        <v>0</v>
      </c>
      <c r="D489" s="45">
        <f>IF($C$13,[1]!obget([1]!obcall("",$B$13,"getInitialMargin",[1]!obMake("","double",$B489))),"")</f>
        <v>0</v>
      </c>
      <c r="E489" s="42">
        <f t="shared" si="23"/>
        <v>462</v>
      </c>
      <c r="F489" s="42">
        <f>IF($D$22,[1]!obget([1]!obcall("",$B$22,"get",[1]!obMake("","int",E489))),"")</f>
        <v>5.1434340305122355</v>
      </c>
      <c r="G489" s="42">
        <f>IF($D$22,[1]!obget([1]!obcall("",$B$23,"get",[1]!obMake("","int",E489)))^2,"")</f>
        <v>1.9651521149200785E-4</v>
      </c>
      <c r="H489" s="42">
        <f>IF($D$22,[1]!obget([1]!obcall("",$B$24,"get",[1]!obMake("","int",E489))),"")</f>
        <v>0.28459420570972815</v>
      </c>
      <c r="AH489" s="24"/>
      <c r="IW489" s="28"/>
    </row>
    <row r="490" spans="1:257" x14ac:dyDescent="0.3">
      <c r="A490" s="28" t="str">
        <f t="shared" si="22"/>
        <v/>
      </c>
      <c r="B490" s="42">
        <f t="shared" si="21"/>
        <v>23.150000000000002</v>
      </c>
      <c r="C490" s="48">
        <f>IF($C$14,[1]!obget([1]!obcall("",$B$14,"getInitialMargin",[1]!obMake("","double",$B490))),"")</f>
        <v>0</v>
      </c>
      <c r="D490" s="45">
        <f>IF($C$13,[1]!obget([1]!obcall("",$B$13,"getInitialMargin",[1]!obMake("","double",$B490))),"")</f>
        <v>0</v>
      </c>
      <c r="E490" s="42">
        <f t="shared" si="23"/>
        <v>463</v>
      </c>
      <c r="F490" s="42">
        <f>IF($D$22,[1]!obget([1]!obcall("",$B$22,"get",[1]!obMake("","int",E490))),"")</f>
        <v>6.1716994188571146</v>
      </c>
      <c r="G490" s="42">
        <f>IF($D$22,[1]!obget([1]!obcall("",$B$23,"get",[1]!obMake("","int",E490)))^2,"")</f>
        <v>3.735810068747291E-2</v>
      </c>
      <c r="H490" s="42">
        <f>IF($D$22,[1]!obget([1]!obcall("",$B$24,"get",[1]!obMake("","int",E490))),"")</f>
        <v>0.23672978614754236</v>
      </c>
      <c r="AH490" s="24"/>
      <c r="IW490" s="28"/>
    </row>
    <row r="491" spans="1:257" x14ac:dyDescent="0.3">
      <c r="A491" s="28" t="str">
        <f t="shared" si="22"/>
        <v/>
      </c>
      <c r="B491" s="42">
        <f t="shared" si="21"/>
        <v>23.200000000000003</v>
      </c>
      <c r="C491" s="48">
        <f>IF($C$14,[1]!obget([1]!obcall("",$B$14,"getInitialMargin",[1]!obMake("","double",$B491))),"")</f>
        <v>0</v>
      </c>
      <c r="D491" s="45">
        <f>IF($C$13,[1]!obget([1]!obcall("",$B$13,"getInitialMargin",[1]!obMake("","double",$B491))),"")</f>
        <v>0</v>
      </c>
      <c r="E491" s="42">
        <f t="shared" si="23"/>
        <v>464</v>
      </c>
      <c r="F491" s="42">
        <f>IF($D$22,[1]!obget([1]!obcall("",$B$22,"get",[1]!obMake("","int",E491))),"")</f>
        <v>6.2288794732776873</v>
      </c>
      <c r="G491" s="42">
        <f>IF($D$22,[1]!obget([1]!obcall("",$B$23,"get",[1]!obMake("","int",E491)))^2,"")</f>
        <v>1.0396519427045142E-2</v>
      </c>
      <c r="H491" s="42">
        <f>IF($D$22,[1]!obget([1]!obcall("",$B$24,"get",[1]!obMake("","int",E491))),"")</f>
        <v>0.23546805173876295</v>
      </c>
      <c r="AH491" s="24"/>
      <c r="IW491" s="28"/>
    </row>
    <row r="492" spans="1:257" x14ac:dyDescent="0.3">
      <c r="A492" s="28" t="str">
        <f t="shared" si="22"/>
        <v/>
      </c>
      <c r="B492" s="42">
        <f t="shared" si="21"/>
        <v>23.25</v>
      </c>
      <c r="C492" s="48">
        <f>IF($C$14,[1]!obget([1]!obcall("",$B$14,"getInitialMargin",[1]!obMake("","double",$B492))),"")</f>
        <v>0</v>
      </c>
      <c r="D492" s="45">
        <f>IF($C$13,[1]!obget([1]!obcall("",$B$13,"getInitialMargin",[1]!obMake("","double",$B492))),"")</f>
        <v>0</v>
      </c>
      <c r="E492" s="42">
        <f t="shared" si="23"/>
        <v>465</v>
      </c>
      <c r="F492" s="42">
        <f>IF($D$22,[1]!obget([1]!obcall("",$B$22,"get",[1]!obMake("","int",E492))),"")</f>
        <v>4.6205544147907949</v>
      </c>
      <c r="G492" s="42">
        <f>IF($D$22,[1]!obget([1]!obcall("",$B$23,"get",[1]!obMake("","int",E492)))^2,"")</f>
        <v>7.365166400484429E-5</v>
      </c>
      <c r="H492" s="42">
        <f>IF($D$22,[1]!obget([1]!obcall("",$B$24,"get",[1]!obMake("","int",E492))),"")</f>
        <v>0.32722744686922361</v>
      </c>
      <c r="AH492" s="24"/>
      <c r="IW492" s="28"/>
    </row>
    <row r="493" spans="1:257" x14ac:dyDescent="0.3">
      <c r="A493" s="28" t="str">
        <f t="shared" si="22"/>
        <v/>
      </c>
      <c r="B493" s="42">
        <f t="shared" si="21"/>
        <v>23.3</v>
      </c>
      <c r="C493" s="48">
        <f>IF($C$14,[1]!obget([1]!obcall("",$B$14,"getInitialMargin",[1]!obMake("","double",$B493))),"")</f>
        <v>0</v>
      </c>
      <c r="D493" s="45">
        <f>IF($C$13,[1]!obget([1]!obcall("",$B$13,"getInitialMargin",[1]!obMake("","double",$B493))),"")</f>
        <v>0</v>
      </c>
      <c r="E493" s="42">
        <f t="shared" si="23"/>
        <v>466</v>
      </c>
      <c r="F493" s="42">
        <f>IF($D$22,[1]!obget([1]!obcall("",$B$22,"get",[1]!obMake("","int",E493))),"")</f>
        <v>10.85188367065172</v>
      </c>
      <c r="G493" s="42">
        <f>IF($D$22,[1]!obget([1]!obcall("",$B$23,"get",[1]!obMake("","int",E493)))^2,"")</f>
        <v>3.5443189720889934</v>
      </c>
      <c r="H493" s="42">
        <f>IF($D$22,[1]!obget([1]!obcall("",$B$24,"get",[1]!obMake("","int",E493))),"")</f>
        <v>0.62147822223763693</v>
      </c>
      <c r="AH493" s="24"/>
      <c r="IW493" s="28"/>
    </row>
    <row r="494" spans="1:257" x14ac:dyDescent="0.3">
      <c r="A494" s="28" t="str">
        <f t="shared" si="22"/>
        <v/>
      </c>
      <c r="B494" s="42">
        <f t="shared" si="21"/>
        <v>23.35</v>
      </c>
      <c r="C494" s="48">
        <f>IF($C$14,[1]!obget([1]!obcall("",$B$14,"getInitialMargin",[1]!obMake("","double",$B494))),"")</f>
        <v>0</v>
      </c>
      <c r="D494" s="45">
        <f>IF($C$13,[1]!obget([1]!obcall("",$B$13,"getInitialMargin",[1]!obMake("","double",$B494))),"")</f>
        <v>0</v>
      </c>
      <c r="E494" s="42">
        <f t="shared" si="23"/>
        <v>467</v>
      </c>
      <c r="F494" s="42">
        <f>IF($D$22,[1]!obget([1]!obcall("",$B$22,"get",[1]!obMake("","int",E494))),"")</f>
        <v>10.348022545973349</v>
      </c>
      <c r="G494" s="42">
        <f>IF($D$22,[1]!obget([1]!obcall("",$B$23,"get",[1]!obMake("","int",E494)))^2,"")</f>
        <v>2.3139467747075435</v>
      </c>
      <c r="H494" s="42">
        <f>IF($D$22,[1]!obget([1]!obcall("",$B$24,"get",[1]!obMake("","int",E494))),"")</f>
        <v>0.53259367863452178</v>
      </c>
      <c r="AH494" s="24"/>
      <c r="IW494" s="28"/>
    </row>
    <row r="495" spans="1:257" x14ac:dyDescent="0.3">
      <c r="A495" s="28" t="str">
        <f t="shared" si="22"/>
        <v/>
      </c>
      <c r="B495" s="42">
        <f t="shared" si="21"/>
        <v>23.400000000000002</v>
      </c>
      <c r="C495" s="48">
        <f>IF($C$14,[1]!obget([1]!obcall("",$B$14,"getInitialMargin",[1]!obMake("","double",$B495))),"")</f>
        <v>0</v>
      </c>
      <c r="D495" s="45">
        <f>IF($C$13,[1]!obget([1]!obcall("",$B$13,"getInitialMargin",[1]!obMake("","double",$B495))),"")</f>
        <v>0</v>
      </c>
      <c r="E495" s="42">
        <f t="shared" si="23"/>
        <v>468</v>
      </c>
      <c r="F495" s="42">
        <f>IF($D$22,[1]!obget([1]!obcall("",$B$22,"get",[1]!obMake("","int",E495))),"")</f>
        <v>7.610202864039513</v>
      </c>
      <c r="G495" s="42">
        <f>IF($D$22,[1]!obget([1]!obcall("",$B$23,"get",[1]!obMake("","int",E495)))^2,"")</f>
        <v>0.29458762044608111</v>
      </c>
      <c r="H495" s="42">
        <f>IF($D$22,[1]!obget([1]!obcall("",$B$24,"get",[1]!obMake("","int",E495))),"")</f>
        <v>0.2498063394581207</v>
      </c>
      <c r="AH495" s="24"/>
      <c r="IW495" s="28"/>
    </row>
    <row r="496" spans="1:257" x14ac:dyDescent="0.3">
      <c r="A496" s="28" t="str">
        <f t="shared" si="22"/>
        <v/>
      </c>
      <c r="B496" s="42">
        <f t="shared" si="21"/>
        <v>23.450000000000003</v>
      </c>
      <c r="C496" s="48">
        <f>IF($C$14,[1]!obget([1]!obcall("",$B$14,"getInitialMargin",[1]!obMake("","double",$B496))),"")</f>
        <v>0</v>
      </c>
      <c r="D496" s="45">
        <f>IF($C$13,[1]!obget([1]!obcall("",$B$13,"getInitialMargin",[1]!obMake("","double",$B496))),"")</f>
        <v>0</v>
      </c>
      <c r="E496" s="42">
        <f t="shared" si="23"/>
        <v>469</v>
      </c>
      <c r="F496" s="42">
        <f>IF($D$22,[1]!obget([1]!obcall("",$B$22,"get",[1]!obMake("","int",E496))),"")</f>
        <v>13.410432119533015</v>
      </c>
      <c r="G496" s="42">
        <f>IF($D$22,[1]!obget([1]!obcall("",$B$23,"get",[1]!obMake("","int",E496)))^2,"")</f>
        <v>6.0475969277031243E-2</v>
      </c>
      <c r="H496" s="42">
        <f>IF($D$22,[1]!obget([1]!obcall("",$B$24,"get",[1]!obMake("","int",E496))),"")</f>
        <v>1.249552911897954</v>
      </c>
      <c r="AH496" s="24"/>
      <c r="IW496" s="28"/>
    </row>
    <row r="497" spans="1:257" x14ac:dyDescent="0.3">
      <c r="A497" s="28">
        <f t="shared" si="22"/>
        <v>23.5</v>
      </c>
      <c r="B497" s="42">
        <f t="shared" si="21"/>
        <v>23.5</v>
      </c>
      <c r="C497" s="48">
        <f>IF($C$14,[1]!obget([1]!obcall("",$B$14,"getInitialMargin",[1]!obMake("","double",$B497))),"")</f>
        <v>0</v>
      </c>
      <c r="D497" s="45">
        <f>IF($C$13,[1]!obget([1]!obcall("",$B$13,"getInitialMargin",[1]!obMake("","double",$B497))),"")</f>
        <v>0</v>
      </c>
      <c r="E497" s="42">
        <f t="shared" si="23"/>
        <v>470</v>
      </c>
      <c r="F497" s="42">
        <f>IF($D$22,[1]!obget([1]!obcall("",$B$22,"get",[1]!obMake("","int",E497))),"")</f>
        <v>15.711500370550967</v>
      </c>
      <c r="G497" s="42">
        <f>IF($D$22,[1]!obget([1]!obcall("",$B$23,"get",[1]!obMake("","int",E497)))^2,"")</f>
        <v>2.0940479741591367</v>
      </c>
      <c r="H497" s="42">
        <f>IF($D$22,[1]!obget([1]!obcall("",$B$24,"get",[1]!obMake("","int",E497))),"")</f>
        <v>2.0666432055284316</v>
      </c>
      <c r="AH497" s="24"/>
      <c r="IW497" s="28"/>
    </row>
    <row r="498" spans="1:257" x14ac:dyDescent="0.3">
      <c r="A498" s="28" t="str">
        <f t="shared" si="22"/>
        <v/>
      </c>
      <c r="B498" s="42">
        <f t="shared" si="21"/>
        <v>23.55</v>
      </c>
      <c r="C498" s="48">
        <f>IF($C$14,[1]!obget([1]!obcall("",$B$14,"getInitialMargin",[1]!obMake("","double",$B498))),"")</f>
        <v>0</v>
      </c>
      <c r="D498" s="45">
        <f>IF($C$13,[1]!obget([1]!obcall("",$B$13,"getInitialMargin",[1]!obMake("","double",$B498))),"")</f>
        <v>0</v>
      </c>
      <c r="E498" s="42">
        <f t="shared" si="23"/>
        <v>471</v>
      </c>
      <c r="F498" s="42">
        <f>IF($D$22,[1]!obget([1]!obcall("",$B$22,"get",[1]!obMake("","int",E498))),"")</f>
        <v>7.6663228835759787</v>
      </c>
      <c r="G498" s="42">
        <f>IF($D$22,[1]!obget([1]!obcall("",$B$23,"get",[1]!obMake("","int",E498)))^2,"")</f>
        <v>0.56490612898894998</v>
      </c>
      <c r="H498" s="42">
        <f>IF($D$22,[1]!obget([1]!obcall("",$B$24,"get",[1]!obMake("","int",E498))),"")</f>
        <v>0.25220840521312371</v>
      </c>
      <c r="AH498" s="24"/>
      <c r="IW498" s="28"/>
    </row>
    <row r="499" spans="1:257" x14ac:dyDescent="0.3">
      <c r="A499" s="28" t="str">
        <f t="shared" si="22"/>
        <v/>
      </c>
      <c r="B499" s="42">
        <f t="shared" si="21"/>
        <v>23.6</v>
      </c>
      <c r="C499" s="48">
        <f>IF($C$14,[1]!obget([1]!obcall("",$B$14,"getInitialMargin",[1]!obMake("","double",$B499))),"")</f>
        <v>0</v>
      </c>
      <c r="D499" s="45">
        <f>IF($C$13,[1]!obget([1]!obcall("",$B$13,"getInitialMargin",[1]!obMake("","double",$B499))),"")</f>
        <v>0</v>
      </c>
      <c r="E499" s="42">
        <f t="shared" si="23"/>
        <v>472</v>
      </c>
      <c r="F499" s="42">
        <f>IF($D$22,[1]!obget([1]!obcall("",$B$22,"get",[1]!obMake("","int",E499))),"")</f>
        <v>11.396878627677753</v>
      </c>
      <c r="G499" s="42">
        <f>IF($D$22,[1]!obget([1]!obcall("",$B$23,"get",[1]!obMake("","int",E499)))^2,"")</f>
        <v>1.4383960489918598E-3</v>
      </c>
      <c r="H499" s="42">
        <f>IF($D$22,[1]!obget([1]!obcall("",$B$24,"get",[1]!obMake("","int",E499))),"")</f>
        <v>0.7305122318653412</v>
      </c>
      <c r="AH499" s="24"/>
      <c r="IW499" s="28"/>
    </row>
    <row r="500" spans="1:257" x14ac:dyDescent="0.3">
      <c r="A500" s="28" t="str">
        <f t="shared" si="22"/>
        <v/>
      </c>
      <c r="B500" s="42">
        <f t="shared" si="21"/>
        <v>23.650000000000002</v>
      </c>
      <c r="C500" s="48">
        <f>IF($C$14,[1]!obget([1]!obcall("",$B$14,"getInitialMargin",[1]!obMake("","double",$B500))),"")</f>
        <v>0</v>
      </c>
      <c r="D500" s="45">
        <f>IF($C$13,[1]!obget([1]!obcall("",$B$13,"getInitialMargin",[1]!obMake("","double",$B500))),"")</f>
        <v>0</v>
      </c>
      <c r="E500" s="42">
        <f t="shared" si="23"/>
        <v>473</v>
      </c>
      <c r="F500" s="42">
        <f>IF($D$22,[1]!obget([1]!obcall("",$B$22,"get",[1]!obMake("","int",E500))),"")</f>
        <v>12.638360331734855</v>
      </c>
      <c r="G500" s="42">
        <f>IF($D$22,[1]!obget([1]!obcall("",$B$23,"get",[1]!obMake("","int",E500)))^2,"")</f>
        <v>0.4183188452815273</v>
      </c>
      <c r="H500" s="42">
        <f>IF($D$22,[1]!obget([1]!obcall("",$B$24,"get",[1]!obMake("","int",E500))),"")</f>
        <v>1.0289135891290657</v>
      </c>
      <c r="AH500" s="24"/>
      <c r="IW500" s="28"/>
    </row>
    <row r="501" spans="1:257" x14ac:dyDescent="0.3">
      <c r="A501" s="28" t="str">
        <f t="shared" si="22"/>
        <v/>
      </c>
      <c r="B501" s="42">
        <f t="shared" si="21"/>
        <v>23.700000000000003</v>
      </c>
      <c r="C501" s="48">
        <f>IF($C$14,[1]!obget([1]!obcall("",$B$14,"getInitialMargin",[1]!obMake("","double",$B501))),"")</f>
        <v>0</v>
      </c>
      <c r="D501" s="45">
        <f>IF($C$13,[1]!obget([1]!obcall("",$B$13,"getInitialMargin",[1]!obMake("","double",$B501))),"")</f>
        <v>0</v>
      </c>
      <c r="E501" s="42">
        <f t="shared" si="23"/>
        <v>474</v>
      </c>
      <c r="F501" s="42">
        <f>IF($D$22,[1]!obget([1]!obcall("",$B$22,"get",[1]!obMake("","int",E501))),"")</f>
        <v>5.1267411642021878</v>
      </c>
      <c r="G501" s="42">
        <f>IF($D$22,[1]!obget([1]!obcall("",$B$23,"get",[1]!obMake("","int",E501)))^2,"")</f>
        <v>7.1075488138370047E-4</v>
      </c>
      <c r="H501" s="42">
        <f>IF($D$22,[1]!obget([1]!obcall("",$B$24,"get",[1]!obMake("","int",E501))),"")</f>
        <v>0.28576467960997631</v>
      </c>
      <c r="AH501" s="24"/>
      <c r="IW501" s="28"/>
    </row>
    <row r="502" spans="1:257" x14ac:dyDescent="0.3">
      <c r="A502" s="28" t="str">
        <f t="shared" si="22"/>
        <v/>
      </c>
      <c r="B502" s="42">
        <f t="shared" si="21"/>
        <v>23.75</v>
      </c>
      <c r="C502" s="48">
        <f>IF($C$14,[1]!obget([1]!obcall("",$B$14,"getInitialMargin",[1]!obMake("","double",$B502))),"")</f>
        <v>0</v>
      </c>
      <c r="D502" s="45">
        <f>IF($C$13,[1]!obget([1]!obcall("",$B$13,"getInitialMargin",[1]!obMake("","double",$B502))),"")</f>
        <v>0</v>
      </c>
      <c r="E502" s="42">
        <f t="shared" si="23"/>
        <v>475</v>
      </c>
      <c r="F502" s="42">
        <f>IF($D$22,[1]!obget([1]!obcall("",$B$22,"get",[1]!obMake("","int",E502))),"")</f>
        <v>13.541040901623777</v>
      </c>
      <c r="G502" s="42">
        <f>IF($D$22,[1]!obget([1]!obcall("",$B$23,"get",[1]!obMake("","int",E502)))^2,"")</f>
        <v>1.1486605313634866</v>
      </c>
      <c r="H502" s="42">
        <f>IF($D$22,[1]!obget([1]!obcall("",$B$24,"get",[1]!obMake("","int",E502))),"")</f>
        <v>1.2895369655446816</v>
      </c>
      <c r="AH502" s="24"/>
      <c r="IW502" s="28"/>
    </row>
    <row r="503" spans="1:257" x14ac:dyDescent="0.3">
      <c r="A503" s="28" t="str">
        <f t="shared" si="22"/>
        <v/>
      </c>
      <c r="B503" s="42">
        <f t="shared" si="21"/>
        <v>23.8</v>
      </c>
      <c r="C503" s="48">
        <f>IF($C$14,[1]!obget([1]!obcall("",$B$14,"getInitialMargin",[1]!obMake("","double",$B503))),"")</f>
        <v>0</v>
      </c>
      <c r="D503" s="45">
        <f>IF($C$13,[1]!obget([1]!obcall("",$B$13,"getInitialMargin",[1]!obMake("","double",$B503))),"")</f>
        <v>0</v>
      </c>
      <c r="E503" s="42">
        <f t="shared" si="23"/>
        <v>476</v>
      </c>
      <c r="F503" s="42">
        <f>IF($D$22,[1]!obget([1]!obcall("",$B$22,"get",[1]!obMake("","int",E503))),"")</f>
        <v>6.0624848040681529</v>
      </c>
      <c r="G503" s="42">
        <f>IF($D$22,[1]!obget([1]!obcall("",$B$23,"get",[1]!obMake("","int",E503)))^2,"")</f>
        <v>4.0151381896547413E-2</v>
      </c>
      <c r="H503" s="42">
        <f>IF($D$22,[1]!obget([1]!obcall("",$B$24,"get",[1]!obMake("","int",E503))),"")</f>
        <v>0.23954960871278363</v>
      </c>
      <c r="AH503" s="24"/>
      <c r="IW503" s="28"/>
    </row>
    <row r="504" spans="1:257" x14ac:dyDescent="0.3">
      <c r="A504" s="28" t="str">
        <f t="shared" si="22"/>
        <v/>
      </c>
      <c r="B504" s="42">
        <f t="shared" si="21"/>
        <v>23.85</v>
      </c>
      <c r="C504" s="48">
        <f>IF($C$14,[1]!obget([1]!obcall("",$B$14,"getInitialMargin",[1]!obMake("","double",$B504))),"")</f>
        <v>0</v>
      </c>
      <c r="D504" s="45">
        <f>IF($C$13,[1]!obget([1]!obcall("",$B$13,"getInitialMargin",[1]!obMake("","double",$B504))),"")</f>
        <v>0</v>
      </c>
      <c r="E504" s="42">
        <f t="shared" si="23"/>
        <v>477</v>
      </c>
      <c r="F504" s="42">
        <f>IF($D$22,[1]!obget([1]!obcall("",$B$22,"get",[1]!obMake("","int",E504))),"")</f>
        <v>4.7802291423776859</v>
      </c>
      <c r="G504" s="42">
        <f>IF($D$22,[1]!obget([1]!obcall("",$B$23,"get",[1]!obMake("","int",E504)))^2,"")</f>
        <v>6.9875388031383023E-7</v>
      </c>
      <c r="H504" s="42">
        <f>IF($D$22,[1]!obget([1]!obcall("",$B$24,"get",[1]!obMake("","int",E504))),"")</f>
        <v>0.31290019565616645</v>
      </c>
      <c r="AH504" s="24"/>
      <c r="IW504" s="28"/>
    </row>
    <row r="505" spans="1:257" x14ac:dyDescent="0.3">
      <c r="A505" s="28" t="str">
        <f t="shared" si="22"/>
        <v/>
      </c>
      <c r="B505" s="42">
        <f t="shared" si="21"/>
        <v>23.900000000000002</v>
      </c>
      <c r="C505" s="48">
        <f>IF($C$14,[1]!obget([1]!obcall("",$B$14,"getInitialMargin",[1]!obMake("","double",$B505))),"")</f>
        <v>0</v>
      </c>
      <c r="D505" s="45">
        <f>IF($C$13,[1]!obget([1]!obcall("",$B$13,"getInitialMargin",[1]!obMake("","double",$B505))),"")</f>
        <v>0</v>
      </c>
      <c r="E505" s="42">
        <f t="shared" si="23"/>
        <v>478</v>
      </c>
      <c r="F505" s="42">
        <f>IF($D$22,[1]!obget([1]!obcall("",$B$22,"get",[1]!obMake("","int",E505))),"")</f>
        <v>15.353433393798065</v>
      </c>
      <c r="G505" s="42">
        <f>IF($D$22,[1]!obget([1]!obcall("",$B$23,"get",[1]!obMake("","int",E505)))^2,"")</f>
        <v>6.1862311341325871</v>
      </c>
      <c r="H505" s="42">
        <f>IF($D$22,[1]!obget([1]!obcall("",$B$24,"get",[1]!obMake("","int",E505))),"")</f>
        <v>1.9238042015815724</v>
      </c>
      <c r="AH505" s="24"/>
      <c r="IW505" s="28"/>
    </row>
    <row r="506" spans="1:257" x14ac:dyDescent="0.3">
      <c r="A506" s="28" t="str">
        <f t="shared" si="22"/>
        <v/>
      </c>
      <c r="B506" s="42">
        <f t="shared" si="21"/>
        <v>23.950000000000003</v>
      </c>
      <c r="C506" s="48">
        <f>IF($C$14,[1]!obget([1]!obcall("",$B$14,"getInitialMargin",[1]!obMake("","double",$B506))),"")</f>
        <v>0</v>
      </c>
      <c r="D506" s="45">
        <f>IF($C$13,[1]!obget([1]!obcall("",$B$13,"getInitialMargin",[1]!obMake("","double",$B506))),"")</f>
        <v>0</v>
      </c>
      <c r="E506" s="42">
        <f t="shared" si="23"/>
        <v>479</v>
      </c>
      <c r="F506" s="42">
        <f>IF($D$22,[1]!obget([1]!obcall("",$B$22,"get",[1]!obMake("","int",E506))),"")</f>
        <v>6.1307552869284816</v>
      </c>
      <c r="G506" s="42">
        <f>IF($D$22,[1]!obget([1]!obcall("",$B$23,"get",[1]!obMake("","int",E506)))^2,"")</f>
        <v>2.4076995174699646E-3</v>
      </c>
      <c r="H506" s="42">
        <f>IF($D$22,[1]!obget([1]!obcall("",$B$24,"get",[1]!obMake("","int",E506))),"")</f>
        <v>0.23772387788849225</v>
      </c>
      <c r="AH506" s="24"/>
      <c r="IW506" s="28"/>
    </row>
    <row r="507" spans="1:257" x14ac:dyDescent="0.3">
      <c r="A507" s="28">
        <f t="shared" si="22"/>
        <v>24</v>
      </c>
      <c r="B507" s="42">
        <f t="shared" si="21"/>
        <v>24</v>
      </c>
      <c r="C507" s="48">
        <f>IF($C$14,[1]!obget([1]!obcall("",$B$14,"getInitialMargin",[1]!obMake("","double",$B507))),"")</f>
        <v>0</v>
      </c>
      <c r="D507" s="45">
        <f>IF($C$13,[1]!obget([1]!obcall("",$B$13,"getInitialMargin",[1]!obMake("","double",$B507))),"")</f>
        <v>0</v>
      </c>
      <c r="E507" s="42">
        <f t="shared" si="23"/>
        <v>480</v>
      </c>
      <c r="F507" s="42">
        <f>IF($D$22,[1]!obget([1]!obcall("",$B$22,"get",[1]!obMake("","int",E507))),"")</f>
        <v>5.9157982809129006</v>
      </c>
      <c r="G507" s="42">
        <f>IF($D$22,[1]!obget([1]!obcall("",$B$23,"get",[1]!obMake("","int",E507)))^2,"")</f>
        <v>6.2656949085044614E-2</v>
      </c>
      <c r="H507" s="42">
        <f>IF($D$22,[1]!obget([1]!obcall("",$B$24,"get",[1]!obMake("","int",E507))),"")</f>
        <v>0.24418359171195481</v>
      </c>
      <c r="AH507" s="24"/>
      <c r="IW507" s="28"/>
    </row>
    <row r="508" spans="1:257" x14ac:dyDescent="0.3">
      <c r="A508" s="28" t="str">
        <f t="shared" si="22"/>
        <v/>
      </c>
      <c r="B508" s="42">
        <f t="shared" si="21"/>
        <v>24.05</v>
      </c>
      <c r="C508" s="48">
        <f>IF($C$14,[1]!obget([1]!obcall("",$B$14,"getInitialMargin",[1]!obMake("","double",$B508))),"")</f>
        <v>0</v>
      </c>
      <c r="D508" s="45">
        <f>IF($C$13,[1]!obget([1]!obcall("",$B$13,"getInitialMargin",[1]!obMake("","double",$B508))),"")</f>
        <v>0</v>
      </c>
      <c r="E508" s="42">
        <f t="shared" si="23"/>
        <v>481</v>
      </c>
      <c r="F508" s="42">
        <f>IF($D$22,[1]!obget([1]!obcall("",$B$22,"get",[1]!obMake("","int",E508))),"")</f>
        <v>6.7090840640269818</v>
      </c>
      <c r="G508" s="42">
        <f>IF($D$22,[1]!obget([1]!obcall("",$B$23,"get",[1]!obMake("","int",E508)))^2,"")</f>
        <v>0.47242667486483192</v>
      </c>
      <c r="H508" s="42">
        <f>IF($D$22,[1]!obget([1]!obcall("",$B$24,"get",[1]!obMake("","int",E508))),"")</f>
        <v>0.23069240080792075</v>
      </c>
      <c r="AH508" s="24"/>
      <c r="IW508" s="28"/>
    </row>
    <row r="509" spans="1:257" x14ac:dyDescent="0.3">
      <c r="A509" s="28" t="str">
        <f t="shared" si="22"/>
        <v/>
      </c>
      <c r="B509" s="42">
        <f t="shared" si="21"/>
        <v>24.1</v>
      </c>
      <c r="C509" s="48">
        <f>IF($C$14,[1]!obget([1]!obcall("",$B$14,"getInitialMargin",[1]!obMake("","double",$B509))),"")</f>
        <v>0</v>
      </c>
      <c r="D509" s="45">
        <f>IF($C$13,[1]!obget([1]!obcall("",$B$13,"getInitialMargin",[1]!obMake("","double",$B509))),"")</f>
        <v>0</v>
      </c>
      <c r="E509" s="42">
        <f t="shared" si="23"/>
        <v>482</v>
      </c>
      <c r="F509" s="42">
        <f>IF($D$22,[1]!obget([1]!obcall("",$B$22,"get",[1]!obMake("","int",E509))),"")</f>
        <v>2.4224164727771043</v>
      </c>
      <c r="G509" s="42">
        <f>IF($D$22,[1]!obget([1]!obcall("",$B$23,"get",[1]!obMake("","int",E509)))^2,"")</f>
        <v>1.3857380912764916E-2</v>
      </c>
      <c r="H509" s="42">
        <f>IF($D$22,[1]!obget([1]!obcall("",$B$24,"get",[1]!obMake("","int",E509))),"")</f>
        <v>0.64136172725139673</v>
      </c>
      <c r="AH509" s="24"/>
      <c r="IW509" s="28"/>
    </row>
    <row r="510" spans="1:257" x14ac:dyDescent="0.3">
      <c r="A510" s="28" t="str">
        <f t="shared" si="22"/>
        <v/>
      </c>
      <c r="B510" s="42">
        <f t="shared" si="21"/>
        <v>24.150000000000002</v>
      </c>
      <c r="C510" s="48">
        <f>IF($C$14,[1]!obget([1]!obcall("",$B$14,"getInitialMargin",[1]!obMake("","double",$B510))),"")</f>
        <v>0</v>
      </c>
      <c r="D510" s="45">
        <f>IF($C$13,[1]!obget([1]!obcall("",$B$13,"getInitialMargin",[1]!obMake("","double",$B510))),"")</f>
        <v>0</v>
      </c>
      <c r="E510" s="42">
        <f t="shared" si="23"/>
        <v>483</v>
      </c>
      <c r="F510" s="42">
        <f>IF($D$22,[1]!obget([1]!obcall("",$B$22,"get",[1]!obMake("","int",E510))),"")</f>
        <v>3.9158451054089416</v>
      </c>
      <c r="G510" s="42">
        <f>IF($D$22,[1]!obget([1]!obcall("",$B$23,"get",[1]!obMake("","int",E510)))^2,"")</f>
        <v>2.2677339778004991E-3</v>
      </c>
      <c r="H510" s="42">
        <f>IF($D$22,[1]!obget([1]!obcall("",$B$24,"get",[1]!obMake("","int",E510))),"")</f>
        <v>0.4041988322746492</v>
      </c>
      <c r="AH510" s="24"/>
      <c r="IW510" s="28"/>
    </row>
    <row r="511" spans="1:257" x14ac:dyDescent="0.3">
      <c r="A511" s="28" t="str">
        <f t="shared" si="22"/>
        <v/>
      </c>
      <c r="B511" s="42">
        <f t="shared" si="21"/>
        <v>24.200000000000003</v>
      </c>
      <c r="C511" s="48">
        <f>IF($C$14,[1]!obget([1]!obcall("",$B$14,"getInitialMargin",[1]!obMake("","double",$B511))),"")</f>
        <v>0</v>
      </c>
      <c r="D511" s="45">
        <f>IF($C$13,[1]!obget([1]!obcall("",$B$13,"getInitialMargin",[1]!obMake("","double",$B511))),"")</f>
        <v>0</v>
      </c>
      <c r="E511" s="42">
        <f t="shared" si="23"/>
        <v>484</v>
      </c>
      <c r="F511" s="42">
        <f>IF($D$22,[1]!obget([1]!obcall("",$B$22,"get",[1]!obMake("","int",E511))),"")</f>
        <v>3.6081416811597906</v>
      </c>
      <c r="G511" s="42">
        <f>IF($D$22,[1]!obget([1]!obcall("",$B$23,"get",[1]!obMake("","int",E511)))^2,"")</f>
        <v>0.28732300696500607</v>
      </c>
      <c r="H511" s="42">
        <f>IF($D$22,[1]!obget([1]!obcall("",$B$24,"get",[1]!obMake("","int",E511))),"")</f>
        <v>0.4448340647904428</v>
      </c>
      <c r="AH511" s="24"/>
      <c r="IW511" s="28"/>
    </row>
    <row r="512" spans="1:257" x14ac:dyDescent="0.3">
      <c r="A512" s="28" t="str">
        <f t="shared" si="22"/>
        <v/>
      </c>
      <c r="B512" s="42">
        <f t="shared" si="21"/>
        <v>24.25</v>
      </c>
      <c r="C512" s="48">
        <f>IF($C$14,[1]!obget([1]!obcall("",$B$14,"getInitialMargin",[1]!obMake("","double",$B512))),"")</f>
        <v>0</v>
      </c>
      <c r="D512" s="45">
        <f>IF($C$13,[1]!obget([1]!obcall("",$B$13,"getInitialMargin",[1]!obMake("","double",$B512))),"")</f>
        <v>0</v>
      </c>
      <c r="E512" s="42">
        <f t="shared" si="23"/>
        <v>485</v>
      </c>
      <c r="F512" s="42">
        <f>IF($D$22,[1]!obget([1]!obcall("",$B$22,"get",[1]!obMake("","int",E512))),"")</f>
        <v>8.0202407100068953</v>
      </c>
      <c r="G512" s="42">
        <f>IF($D$22,[1]!obget([1]!obcall("",$B$23,"get",[1]!obMake("","int",E512)))^2,"")</f>
        <v>0.19172022243742232</v>
      </c>
      <c r="H512" s="42">
        <f>IF($D$22,[1]!obget([1]!obcall("",$B$24,"get",[1]!obMake("","int",E512))),"")</f>
        <v>0.27063014191526791</v>
      </c>
      <c r="AH512" s="24"/>
      <c r="IW512" s="28"/>
    </row>
    <row r="513" spans="1:257" x14ac:dyDescent="0.3">
      <c r="A513" s="28" t="str">
        <f t="shared" si="22"/>
        <v/>
      </c>
      <c r="B513" s="42">
        <f t="shared" si="21"/>
        <v>24.3</v>
      </c>
      <c r="C513" s="48">
        <f>IF($C$14,[1]!obget([1]!obcall("",$B$14,"getInitialMargin",[1]!obMake("","double",$B513))),"")</f>
        <v>0</v>
      </c>
      <c r="D513" s="45">
        <f>IF($C$13,[1]!obget([1]!obcall("",$B$13,"getInitialMargin",[1]!obMake("","double",$B513))),"")</f>
        <v>0</v>
      </c>
      <c r="E513" s="42">
        <f t="shared" si="23"/>
        <v>486</v>
      </c>
      <c r="F513" s="42">
        <f>IF($D$22,[1]!obget([1]!obcall("",$B$22,"get",[1]!obMake("","int",E513))),"")</f>
        <v>11.953906006441557</v>
      </c>
      <c r="G513" s="42">
        <f>IF($D$22,[1]!obget([1]!obcall("",$B$23,"get",[1]!obMake("","int",E513)))^2,"")</f>
        <v>0.68989661072487618</v>
      </c>
      <c r="H513" s="42">
        <f>IF($D$22,[1]!obget([1]!obcall("",$B$24,"get",[1]!obMake("","int",E513))),"")</f>
        <v>0.85579931323955805</v>
      </c>
      <c r="AH513" s="24"/>
      <c r="IW513" s="28"/>
    </row>
    <row r="514" spans="1:257" x14ac:dyDescent="0.3">
      <c r="A514" s="28" t="str">
        <f t="shared" si="22"/>
        <v/>
      </c>
      <c r="B514" s="42">
        <f t="shared" si="21"/>
        <v>24.35</v>
      </c>
      <c r="C514" s="48">
        <f>IF($C$14,[1]!obget([1]!obcall("",$B$14,"getInitialMargin",[1]!obMake("","double",$B514))),"")</f>
        <v>0</v>
      </c>
      <c r="D514" s="45">
        <f>IF($C$13,[1]!obget([1]!obcall("",$B$13,"getInitialMargin",[1]!obMake("","double",$B514))),"")</f>
        <v>0</v>
      </c>
      <c r="E514" s="42">
        <f t="shared" si="23"/>
        <v>487</v>
      </c>
      <c r="F514" s="42">
        <f>IF($D$22,[1]!obget([1]!obcall("",$B$22,"get",[1]!obMake("","int",E514))),"")</f>
        <v>22.056616847361841</v>
      </c>
      <c r="G514" s="42">
        <f>IF($D$22,[1]!obget([1]!obcall("",$B$23,"get",[1]!obMake("","int",E514)))^2,"")</f>
        <v>3.8054294975802686E-3</v>
      </c>
      <c r="H514" s="42">
        <f>IF($D$22,[1]!obget([1]!obcall("",$B$24,"get",[1]!obMake("","int",E514))),"")</f>
        <v>5.5571573993124765</v>
      </c>
      <c r="AH514" s="24"/>
      <c r="IW514" s="28"/>
    </row>
    <row r="515" spans="1:257" x14ac:dyDescent="0.3">
      <c r="A515" s="28" t="str">
        <f t="shared" si="22"/>
        <v/>
      </c>
      <c r="B515" s="42">
        <f t="shared" si="21"/>
        <v>24.400000000000002</v>
      </c>
      <c r="C515" s="48">
        <f>IF($C$14,[1]!obget([1]!obcall("",$B$14,"getInitialMargin",[1]!obMake("","double",$B515))),"")</f>
        <v>0</v>
      </c>
      <c r="D515" s="45">
        <f>IF($C$13,[1]!obget([1]!obcall("",$B$13,"getInitialMargin",[1]!obMake("","double",$B515))),"")</f>
        <v>0</v>
      </c>
      <c r="E515" s="42">
        <f t="shared" si="23"/>
        <v>488</v>
      </c>
      <c r="F515" s="42">
        <f>IF($D$22,[1]!obget([1]!obcall("",$B$22,"get",[1]!obMake("","int",E515))),"")</f>
        <v>22.6676585525638</v>
      </c>
      <c r="G515" s="42">
        <f>IF($D$22,[1]!obget([1]!obcall("",$B$23,"get",[1]!obMake("","int",E515)))^2,"")</f>
        <v>4.4275244263205105</v>
      </c>
      <c r="H515" s="42">
        <f>IF($D$22,[1]!obget([1]!obcall("",$B$24,"get",[1]!obMake("","int",E515))),"")</f>
        <v>5.9891697777230277</v>
      </c>
      <c r="AH515" s="24"/>
      <c r="IW515" s="28"/>
    </row>
    <row r="516" spans="1:257" x14ac:dyDescent="0.3">
      <c r="A516" s="28" t="str">
        <f t="shared" si="22"/>
        <v/>
      </c>
      <c r="B516" s="42">
        <f t="shared" si="21"/>
        <v>24.450000000000003</v>
      </c>
      <c r="C516" s="48">
        <f>IF($C$14,[1]!obget([1]!obcall("",$B$14,"getInitialMargin",[1]!obMake("","double",$B516))),"")</f>
        <v>0</v>
      </c>
      <c r="D516" s="45">
        <f>IF($C$13,[1]!obget([1]!obcall("",$B$13,"getInitialMargin",[1]!obMake("","double",$B516))),"")</f>
        <v>0</v>
      </c>
      <c r="E516" s="42">
        <f t="shared" si="23"/>
        <v>489</v>
      </c>
      <c r="F516" s="42">
        <f>IF($D$22,[1]!obget([1]!obcall("",$B$22,"get",[1]!obMake("","int",E516))),"")</f>
        <v>12.376392021807309</v>
      </c>
      <c r="G516" s="42">
        <f>IF($D$22,[1]!obget([1]!obcall("",$B$23,"get",[1]!obMake("","int",E516)))^2,"")</f>
        <v>0.29861925098787256</v>
      </c>
      <c r="H516" s="42">
        <f>IF($D$22,[1]!obget([1]!obcall("",$B$24,"get",[1]!obMake("","int",E516))),"")</f>
        <v>0.96015937375297744</v>
      </c>
      <c r="AH516" s="24"/>
      <c r="IW516" s="28"/>
    </row>
    <row r="517" spans="1:257" x14ac:dyDescent="0.3">
      <c r="A517" s="28">
        <f t="shared" si="22"/>
        <v>24.5</v>
      </c>
      <c r="B517" s="42">
        <f t="shared" si="21"/>
        <v>24.5</v>
      </c>
      <c r="C517" s="48">
        <f>IF($C$14,[1]!obget([1]!obcall("",$B$14,"getInitialMargin",[1]!obMake("","double",$B517))),"")</f>
        <v>0</v>
      </c>
      <c r="D517" s="45">
        <f>IF($C$13,[1]!obget([1]!obcall("",$B$13,"getInitialMargin",[1]!obMake("","double",$B517))),"")</f>
        <v>0</v>
      </c>
      <c r="E517" s="42">
        <f t="shared" si="23"/>
        <v>490</v>
      </c>
      <c r="F517" s="42">
        <f>IF($D$22,[1]!obget([1]!obcall("",$B$22,"get",[1]!obMake("","int",E517))),"")</f>
        <v>5.3432669378136266</v>
      </c>
      <c r="G517" s="42">
        <f>IF($D$22,[1]!obget([1]!obcall("",$B$23,"get",[1]!obMake("","int",E517)))^2,"")</f>
        <v>5.0459278958309817E-2</v>
      </c>
      <c r="H517" s="42">
        <f>IF($D$22,[1]!obget([1]!obcall("",$B$24,"get",[1]!obMake("","int",E517))),"")</f>
        <v>0.27155823136099877</v>
      </c>
      <c r="AH517" s="24"/>
      <c r="IW517" s="28"/>
    </row>
    <row r="518" spans="1:257" x14ac:dyDescent="0.3">
      <c r="A518" s="28" t="str">
        <f t="shared" si="22"/>
        <v/>
      </c>
      <c r="B518" s="42">
        <f t="shared" si="21"/>
        <v>24.55</v>
      </c>
      <c r="C518" s="48">
        <f>IF($C$14,[1]!obget([1]!obcall("",$B$14,"getInitialMargin",[1]!obMake("","double",$B518))),"")</f>
        <v>0</v>
      </c>
      <c r="D518" s="45">
        <f>IF($C$13,[1]!obget([1]!obcall("",$B$13,"getInitialMargin",[1]!obMake("","double",$B518))),"")</f>
        <v>0</v>
      </c>
      <c r="E518" s="42">
        <f t="shared" si="23"/>
        <v>491</v>
      </c>
      <c r="F518" s="42">
        <f>IF($D$22,[1]!obget([1]!obcall("",$B$22,"get",[1]!obMake("","int",E518))),"")</f>
        <v>6.0953515374999849</v>
      </c>
      <c r="G518" s="42">
        <f>IF($D$22,[1]!obget([1]!obcall("",$B$23,"get",[1]!obMake("","int",E518)))^2,"")</f>
        <v>1.0009469271737503</v>
      </c>
      <c r="H518" s="42">
        <f>IF($D$22,[1]!obget([1]!obcall("",$B$24,"get",[1]!obMake("","int",E518))),"")</f>
        <v>0.23864442086211635</v>
      </c>
      <c r="AH518" s="24"/>
      <c r="IW518" s="28"/>
    </row>
    <row r="519" spans="1:257" x14ac:dyDescent="0.3">
      <c r="A519" s="28" t="str">
        <f t="shared" si="22"/>
        <v/>
      </c>
      <c r="B519" s="42">
        <f t="shared" si="21"/>
        <v>24.6</v>
      </c>
      <c r="C519" s="48">
        <f>IF($C$14,[1]!obget([1]!obcall("",$B$14,"getInitialMargin",[1]!obMake("","double",$B519))),"")</f>
        <v>0</v>
      </c>
      <c r="D519" s="45">
        <f>IF($C$13,[1]!obget([1]!obcall("",$B$13,"getInitialMargin",[1]!obMake("","double",$B519))),"")</f>
        <v>0</v>
      </c>
      <c r="E519" s="42">
        <f t="shared" si="23"/>
        <v>492</v>
      </c>
      <c r="F519" s="42">
        <f>IF($D$22,[1]!obget([1]!obcall("",$B$22,"get",[1]!obMake("","int",E519))),"")</f>
        <v>17.237023633442004</v>
      </c>
      <c r="G519" s="42">
        <f>IF($D$22,[1]!obget([1]!obcall("",$B$23,"get",[1]!obMake("","int",E519)))^2,"")</f>
        <v>1.2783858079201096</v>
      </c>
      <c r="H519" s="42">
        <f>IF($D$22,[1]!obget([1]!obcall("",$B$24,"get",[1]!obMake("","int",E519))),"")</f>
        <v>2.740012577780444</v>
      </c>
      <c r="AH519" s="24"/>
      <c r="IW519" s="28"/>
    </row>
    <row r="520" spans="1:257" x14ac:dyDescent="0.3">
      <c r="A520" s="28" t="str">
        <f t="shared" si="22"/>
        <v/>
      </c>
      <c r="B520" s="42">
        <f t="shared" si="21"/>
        <v>24.650000000000002</v>
      </c>
      <c r="C520" s="48">
        <f>IF($C$14,[1]!obget([1]!obcall("",$B$14,"getInitialMargin",[1]!obMake("","double",$B520))),"")</f>
        <v>0</v>
      </c>
      <c r="D520" s="45">
        <f>IF($C$13,[1]!obget([1]!obcall("",$B$13,"getInitialMargin",[1]!obMake("","double",$B520))),"")</f>
        <v>0</v>
      </c>
      <c r="E520" s="42">
        <f t="shared" si="23"/>
        <v>493</v>
      </c>
      <c r="F520" s="42">
        <f>IF($D$22,[1]!obget([1]!obcall("",$B$22,"get",[1]!obMake("","int",E520))),"")</f>
        <v>3.6506797679400118</v>
      </c>
      <c r="G520" s="42">
        <f>IF($D$22,[1]!obget([1]!obcall("",$B$23,"get",[1]!obMake("","int",E520)))^2,"")</f>
        <v>0.24197623582646044</v>
      </c>
      <c r="H520" s="42">
        <f>IF($D$22,[1]!obget([1]!obcall("",$B$24,"get",[1]!obMake("","int",E520))),"")</f>
        <v>0.43896207926112008</v>
      </c>
      <c r="AH520" s="24"/>
      <c r="IW520" s="28"/>
    </row>
    <row r="521" spans="1:257" x14ac:dyDescent="0.3">
      <c r="A521" s="28" t="str">
        <f t="shared" si="22"/>
        <v/>
      </c>
      <c r="B521" s="42">
        <f t="shared" si="21"/>
        <v>24.700000000000003</v>
      </c>
      <c r="C521" s="48">
        <f>IF($C$14,[1]!obget([1]!obcall("",$B$14,"getInitialMargin",[1]!obMake("","double",$B521))),"")</f>
        <v>0</v>
      </c>
      <c r="D521" s="45">
        <f>IF($C$13,[1]!obget([1]!obcall("",$B$13,"getInitialMargin",[1]!obMake("","double",$B521))),"")</f>
        <v>0</v>
      </c>
      <c r="E521" s="42">
        <f t="shared" si="23"/>
        <v>494</v>
      </c>
      <c r="F521" s="42">
        <f>IF($D$22,[1]!obget([1]!obcall("",$B$22,"get",[1]!obMake("","int",E521))),"")</f>
        <v>5.1756694696934487</v>
      </c>
      <c r="G521" s="42">
        <f>IF($D$22,[1]!obget([1]!obcall("",$B$23,"get",[1]!obMake("","int",E521)))^2,"")</f>
        <v>1.5118198484645681E-2</v>
      </c>
      <c r="H521" s="42">
        <f>IF($D$22,[1]!obget([1]!obcall("",$B$24,"get",[1]!obMake("","int",E521))),"")</f>
        <v>0.28236948946024498</v>
      </c>
      <c r="AH521" s="24"/>
      <c r="IW521" s="28"/>
    </row>
    <row r="522" spans="1:257" x14ac:dyDescent="0.3">
      <c r="A522" s="28" t="str">
        <f t="shared" si="22"/>
        <v/>
      </c>
      <c r="B522" s="42">
        <f t="shared" si="21"/>
        <v>24.75</v>
      </c>
      <c r="C522" s="48">
        <f>IF($C$14,[1]!obget([1]!obcall("",$B$14,"getInitialMargin",[1]!obMake("","double",$B522))),"")</f>
        <v>0</v>
      </c>
      <c r="D522" s="45">
        <f>IF($C$13,[1]!obget([1]!obcall("",$B$13,"getInitialMargin",[1]!obMake("","double",$B522))),"")</f>
        <v>0</v>
      </c>
      <c r="E522" s="42">
        <f t="shared" si="23"/>
        <v>495</v>
      </c>
      <c r="F522" s="42">
        <f>IF($D$22,[1]!obget([1]!obcall("",$B$22,"get",[1]!obMake("","int",E522))),"")</f>
        <v>4.9187628979159808</v>
      </c>
      <c r="G522" s="42">
        <f>IF($D$22,[1]!obget([1]!obcall("",$B$23,"get",[1]!obMake("","int",E522)))^2,"")</f>
        <v>0.30071789994058629</v>
      </c>
      <c r="H522" s="42">
        <f>IF($D$22,[1]!obget([1]!obcall("",$B$24,"get",[1]!obMake("","int",E522))),"")</f>
        <v>0.30140168548852875</v>
      </c>
      <c r="AH522" s="24"/>
      <c r="IW522" s="28"/>
    </row>
    <row r="523" spans="1:257" x14ac:dyDescent="0.3">
      <c r="A523" s="28" t="str">
        <f t="shared" si="22"/>
        <v/>
      </c>
      <c r="B523" s="42">
        <f t="shared" si="21"/>
        <v>24.8</v>
      </c>
      <c r="C523" s="48">
        <f>IF($C$14,[1]!obget([1]!obcall("",$B$14,"getInitialMargin",[1]!obMake("","double",$B523))),"")</f>
        <v>0</v>
      </c>
      <c r="D523" s="45">
        <f>IF($C$13,[1]!obget([1]!obcall("",$B$13,"getInitialMargin",[1]!obMake("","double",$B523))),"")</f>
        <v>0</v>
      </c>
      <c r="E523" s="42">
        <f t="shared" si="23"/>
        <v>496</v>
      </c>
      <c r="F523" s="42">
        <f>IF($D$22,[1]!obget([1]!obcall("",$B$22,"get",[1]!obMake("","int",E523))),"")</f>
        <v>6.2158410206988837</v>
      </c>
      <c r="G523" s="42">
        <f>IF($D$22,[1]!obget([1]!obcall("",$B$23,"get",[1]!obMake("","int",E523)))^2,"")</f>
        <v>0.33406046769848941</v>
      </c>
      <c r="H523" s="42">
        <f>IF($D$22,[1]!obget([1]!obcall("",$B$24,"get",[1]!obMake("","int",E523))),"")</f>
        <v>0.23574277655543419</v>
      </c>
      <c r="AH523" s="24"/>
      <c r="IW523" s="28"/>
    </row>
    <row r="524" spans="1:257" x14ac:dyDescent="0.3">
      <c r="A524" s="28" t="str">
        <f t="shared" si="22"/>
        <v/>
      </c>
      <c r="B524" s="42">
        <f t="shared" si="21"/>
        <v>24.85</v>
      </c>
      <c r="C524" s="48">
        <f>IF($C$14,[1]!obget([1]!obcall("",$B$14,"getInitialMargin",[1]!obMake("","double",$B524))),"")</f>
        <v>0</v>
      </c>
      <c r="D524" s="45">
        <f>IF($C$13,[1]!obget([1]!obcall("",$B$13,"getInitialMargin",[1]!obMake("","double",$B524))),"")</f>
        <v>0</v>
      </c>
      <c r="E524" s="42">
        <f t="shared" si="23"/>
        <v>497</v>
      </c>
      <c r="F524" s="42">
        <f>IF($D$22,[1]!obget([1]!obcall("",$B$22,"get",[1]!obMake("","int",E524))),"")</f>
        <v>11.490351801082859</v>
      </c>
      <c r="G524" s="42">
        <f>IF($D$22,[1]!obget([1]!obcall("",$B$23,"get",[1]!obMake("","int",E524)))^2,"")</f>
        <v>0.33645669870381639</v>
      </c>
      <c r="H524" s="42">
        <f>IF($D$22,[1]!obget([1]!obcall("",$B$24,"get",[1]!obMake("","int",E524))),"")</f>
        <v>0.75055897398520699</v>
      </c>
      <c r="AH524" s="24"/>
      <c r="IW524" s="28"/>
    </row>
    <row r="525" spans="1:257" x14ac:dyDescent="0.3">
      <c r="A525" s="28" t="str">
        <f t="shared" si="22"/>
        <v/>
      </c>
      <c r="B525" s="42">
        <f t="shared" si="21"/>
        <v>24.900000000000002</v>
      </c>
      <c r="C525" s="48">
        <f>IF($C$14,[1]!obget([1]!obcall("",$B$14,"getInitialMargin",[1]!obMake("","double",$B525))),"")</f>
        <v>0</v>
      </c>
      <c r="D525" s="45">
        <f>IF($C$13,[1]!obget([1]!obcall("",$B$13,"getInitialMargin",[1]!obMake("","double",$B525))),"")</f>
        <v>0</v>
      </c>
      <c r="E525" s="42">
        <f t="shared" si="23"/>
        <v>498</v>
      </c>
      <c r="F525" s="42">
        <f>IF($D$22,[1]!obget([1]!obcall("",$B$22,"get",[1]!obMake("","int",E525))),"")</f>
        <v>9.2928163932964605</v>
      </c>
      <c r="G525" s="42">
        <f>IF($D$22,[1]!obget([1]!obcall("",$B$23,"get",[1]!obMake("","int",E525)))^2,"")</f>
        <v>0.87136439082758599</v>
      </c>
      <c r="H525" s="42">
        <f>IF($D$22,[1]!obget([1]!obcall("",$B$24,"get",[1]!obMake("","int",E525))),"")</f>
        <v>0.38355492626773913</v>
      </c>
      <c r="AH525" s="24"/>
      <c r="IW525" s="28"/>
    </row>
    <row r="526" spans="1:257" x14ac:dyDescent="0.3">
      <c r="A526" s="28" t="str">
        <f t="shared" si="22"/>
        <v/>
      </c>
      <c r="B526" s="42">
        <f t="shared" si="21"/>
        <v>24.950000000000003</v>
      </c>
      <c r="C526" s="48">
        <f>IF($C$14,[1]!obget([1]!obcall("",$B$14,"getInitialMargin",[1]!obMake("","double",$B526))),"")</f>
        <v>0</v>
      </c>
      <c r="D526" s="45">
        <f>IF($C$13,[1]!obget([1]!obcall("",$B$13,"getInitialMargin",[1]!obMake("","double",$B526))),"")</f>
        <v>0</v>
      </c>
      <c r="E526" s="42">
        <f t="shared" si="23"/>
        <v>499</v>
      </c>
      <c r="F526" s="42">
        <f>IF($D$22,[1]!obget([1]!obcall("",$B$22,"get",[1]!obMake("","int",E526))),"")</f>
        <v>4.5246857696795084</v>
      </c>
      <c r="G526" s="42">
        <f>IF($D$22,[1]!obget([1]!obcall("",$B$23,"get",[1]!obMake("","int",E526)))^2,"")</f>
        <v>6.6830146497467188E-4</v>
      </c>
      <c r="H526" s="42">
        <f>IF($D$22,[1]!obget([1]!obcall("",$B$24,"get",[1]!obMake("","int",E526))),"")</f>
        <v>0.33638209995670126</v>
      </c>
      <c r="AH526" s="24"/>
      <c r="IW526" s="28"/>
    </row>
    <row r="527" spans="1:257" x14ac:dyDescent="0.3">
      <c r="A527" s="28">
        <f t="shared" si="22"/>
        <v>25</v>
      </c>
      <c r="B527" s="42">
        <f t="shared" si="21"/>
        <v>25</v>
      </c>
      <c r="C527" s="48">
        <f>IF($C$14,[1]!obget([1]!obcall("",$B$14,"getInitialMargin",[1]!obMake("","double",$B527))),"")</f>
        <v>0</v>
      </c>
      <c r="D527" s="45">
        <f>IF($C$13,[1]!obget([1]!obcall("",$B$13,"getInitialMargin",[1]!obMake("","double",$B527))),"")</f>
        <v>0</v>
      </c>
      <c r="E527" s="42">
        <f t="shared" si="23"/>
        <v>500</v>
      </c>
      <c r="F527" s="42">
        <f>IF($D$22,[1]!obget([1]!obcall("",$B$22,"get",[1]!obMake("","int",E527))),"")</f>
        <v>11.747491781813945</v>
      </c>
      <c r="G527" s="42">
        <f>IF($D$22,[1]!obget([1]!obcall("",$B$23,"get",[1]!obMake("","int",E527)))^2,"")</f>
        <v>0.11796039998047357</v>
      </c>
      <c r="H527" s="42">
        <f>IF($D$22,[1]!obget([1]!obcall("",$B$24,"get",[1]!obMake("","int",E527))),"")</f>
        <v>0.80774007377173707</v>
      </c>
      <c r="AH527" s="24"/>
      <c r="IW527" s="28"/>
    </row>
    <row r="528" spans="1:257" x14ac:dyDescent="0.3">
      <c r="A528" s="28" t="str">
        <f t="shared" si="22"/>
        <v/>
      </c>
      <c r="B528" s="42">
        <f t="shared" si="21"/>
        <v>25.05</v>
      </c>
      <c r="C528" s="48">
        <f>IF($C$14,[1]!obget([1]!obcall("",$B$14,"getInitialMargin",[1]!obMake("","double",$B528))),"")</f>
        <v>0</v>
      </c>
      <c r="D528" s="45">
        <f>IF($C$13,[1]!obget([1]!obcall("",$B$13,"getInitialMargin",[1]!obMake("","double",$B528))),"")</f>
        <v>0</v>
      </c>
      <c r="E528" s="42">
        <f t="shared" si="23"/>
        <v>501</v>
      </c>
      <c r="F528" s="42">
        <f>IF($D$22,[1]!obget([1]!obcall("",$B$22,"get",[1]!obMake("","int",E528))),"")</f>
        <v>6.7975501796385771</v>
      </c>
      <c r="G528" s="42">
        <f>IF($D$22,[1]!obget([1]!obcall("",$B$23,"get",[1]!obMake("","int",E528)))^2,"")</f>
        <v>1.0101998969075603</v>
      </c>
      <c r="H528" s="42">
        <f>IF($D$22,[1]!obget([1]!obcall("",$B$24,"get",[1]!obMake("","int",E528))),"")</f>
        <v>0.23094732403739382</v>
      </c>
      <c r="AH528" s="24"/>
      <c r="IW528" s="28"/>
    </row>
    <row r="529" spans="1:257" x14ac:dyDescent="0.3">
      <c r="A529" s="28" t="str">
        <f t="shared" si="22"/>
        <v/>
      </c>
      <c r="B529" s="42">
        <f t="shared" si="21"/>
        <v>25.1</v>
      </c>
      <c r="C529" s="48">
        <f>IF($C$14,[1]!obget([1]!obcall("",$B$14,"getInitialMargin",[1]!obMake("","double",$B529))),"")</f>
        <v>0</v>
      </c>
      <c r="D529" s="45">
        <f>IF($C$13,[1]!obget([1]!obcall("",$B$13,"getInitialMargin",[1]!obMake("","double",$B529))),"")</f>
        <v>0</v>
      </c>
      <c r="E529" s="42">
        <f t="shared" si="23"/>
        <v>502</v>
      </c>
      <c r="F529" s="42">
        <f>IF($D$22,[1]!obget([1]!obcall("",$B$22,"get",[1]!obMake("","int",E529))),"")</f>
        <v>5.0105105368310916</v>
      </c>
      <c r="G529" s="42">
        <f>IF($D$22,[1]!obget([1]!obcall("",$B$23,"get",[1]!obMake("","int",E529)))^2,"")</f>
        <v>6.4197456995340975E-3</v>
      </c>
      <c r="H529" s="42">
        <f>IF($D$22,[1]!obget([1]!obcall("",$B$24,"get",[1]!obMake("","int",E529))),"")</f>
        <v>0.29426303993002856</v>
      </c>
      <c r="AH529" s="24"/>
      <c r="IW529" s="28"/>
    </row>
    <row r="530" spans="1:257" x14ac:dyDescent="0.3">
      <c r="A530" s="28" t="str">
        <f t="shared" si="22"/>
        <v/>
      </c>
      <c r="B530" s="42">
        <f t="shared" si="21"/>
        <v>25.150000000000002</v>
      </c>
      <c r="C530" s="48">
        <f>IF($C$14,[1]!obget([1]!obcall("",$B$14,"getInitialMargin",[1]!obMake("","double",$B530))),"")</f>
        <v>0</v>
      </c>
      <c r="D530" s="45">
        <f>IF($C$13,[1]!obget([1]!obcall("",$B$13,"getInitialMargin",[1]!obMake("","double",$B530))),"")</f>
        <v>0</v>
      </c>
      <c r="E530" s="42">
        <f t="shared" si="23"/>
        <v>503</v>
      </c>
      <c r="F530" s="42">
        <f>IF($D$22,[1]!obget([1]!obcall("",$B$22,"get",[1]!obMake("","int",E530))),"")</f>
        <v>4.600739726402729</v>
      </c>
      <c r="G530" s="42">
        <f>IF($D$22,[1]!obget([1]!obcall("",$B$23,"get",[1]!obMake("","int",E530)))^2,"")</f>
        <v>0.12649662102420806</v>
      </c>
      <c r="H530" s="42">
        <f>IF($D$22,[1]!obget([1]!obcall("",$B$24,"get",[1]!obMake("","int",E530))),"")</f>
        <v>0.32908559300040485</v>
      </c>
      <c r="AH530" s="24"/>
      <c r="IW530" s="28"/>
    </row>
    <row r="531" spans="1:257" x14ac:dyDescent="0.3">
      <c r="A531" s="28" t="str">
        <f t="shared" si="22"/>
        <v/>
      </c>
      <c r="B531" s="42">
        <f t="shared" si="21"/>
        <v>25.200000000000003</v>
      </c>
      <c r="C531" s="48">
        <f>IF($C$14,[1]!obget([1]!obcall("",$B$14,"getInitialMargin",[1]!obMake("","double",$B531))),"")</f>
        <v>0</v>
      </c>
      <c r="D531" s="45">
        <f>IF($C$13,[1]!obget([1]!obcall("",$B$13,"getInitialMargin",[1]!obMake("","double",$B531))),"")</f>
        <v>0</v>
      </c>
      <c r="E531" s="42">
        <f t="shared" si="23"/>
        <v>504</v>
      </c>
      <c r="F531" s="42">
        <f>IF($D$22,[1]!obget([1]!obcall("",$B$22,"get",[1]!obMake("","int",E531))),"")</f>
        <v>9.286916946246869</v>
      </c>
      <c r="G531" s="42">
        <f>IF($D$22,[1]!obget([1]!obcall("",$B$23,"get",[1]!obMake("","int",E531)))^2,"")</f>
        <v>0.25553067507977789</v>
      </c>
      <c r="H531" s="42">
        <f>IF($D$22,[1]!obget([1]!obcall("",$B$24,"get",[1]!obMake("","int",E531))),"")</f>
        <v>0.38286287604348179</v>
      </c>
      <c r="AH531" s="24"/>
      <c r="IW531" s="28"/>
    </row>
    <row r="532" spans="1:257" x14ac:dyDescent="0.3">
      <c r="A532" s="28" t="str">
        <f t="shared" si="22"/>
        <v/>
      </c>
      <c r="B532" s="42">
        <f t="shared" si="21"/>
        <v>25.25</v>
      </c>
      <c r="C532" s="48">
        <f>IF($C$14,[1]!obget([1]!obcall("",$B$14,"getInitialMargin",[1]!obMake("","double",$B532))),"")</f>
        <v>0</v>
      </c>
      <c r="D532" s="45">
        <f>IF($C$13,[1]!obget([1]!obcall("",$B$13,"getInitialMargin",[1]!obMake("","double",$B532))),"")</f>
        <v>0</v>
      </c>
      <c r="E532" s="42">
        <f t="shared" si="23"/>
        <v>505</v>
      </c>
      <c r="F532" s="42">
        <f>IF($D$22,[1]!obget([1]!obcall("",$B$22,"get",[1]!obMake("","int",E532))),"")</f>
        <v>3.2267350713671425</v>
      </c>
      <c r="G532" s="42">
        <f>IF($D$22,[1]!obget([1]!obcall("",$B$23,"get",[1]!obMake("","int",E532)))^2,"")</f>
        <v>1.9163118809244943E-3</v>
      </c>
      <c r="H532" s="42">
        <f>IF($D$22,[1]!obget([1]!obcall("",$B$24,"get",[1]!obMake("","int",E532))),"")</f>
        <v>0.50113079555831963</v>
      </c>
      <c r="AH532" s="24"/>
      <c r="IW532" s="28"/>
    </row>
    <row r="533" spans="1:257" x14ac:dyDescent="0.3">
      <c r="A533" s="28" t="str">
        <f t="shared" si="22"/>
        <v/>
      </c>
      <c r="B533" s="42">
        <f t="shared" si="21"/>
        <v>25.3</v>
      </c>
      <c r="C533" s="48">
        <f>IF($C$14,[1]!obget([1]!obcall("",$B$14,"getInitialMargin",[1]!obMake("","double",$B533))),"")</f>
        <v>0</v>
      </c>
      <c r="D533" s="45">
        <f>IF($C$13,[1]!obget([1]!obcall("",$B$13,"getInitialMargin",[1]!obMake("","double",$B533))),"")</f>
        <v>0</v>
      </c>
      <c r="E533" s="42">
        <f t="shared" si="23"/>
        <v>506</v>
      </c>
      <c r="F533" s="42">
        <f>IF($D$22,[1]!obget([1]!obcall("",$B$22,"get",[1]!obMake("","int",E533))),"")</f>
        <v>16.328824702968113</v>
      </c>
      <c r="G533" s="42">
        <f>IF($D$22,[1]!obget([1]!obcall("",$B$23,"get",[1]!obMake("","int",E533)))^2,"")</f>
        <v>12.524763848973093</v>
      </c>
      <c r="H533" s="42">
        <f>IF($D$22,[1]!obget([1]!obcall("",$B$24,"get",[1]!obMake("","int",E533))),"")</f>
        <v>2.3264857539592141</v>
      </c>
      <c r="AH533" s="24"/>
      <c r="IW533" s="28"/>
    </row>
    <row r="534" spans="1:257" x14ac:dyDescent="0.3">
      <c r="A534" s="28" t="str">
        <f t="shared" si="22"/>
        <v/>
      </c>
      <c r="B534" s="42">
        <f t="shared" si="21"/>
        <v>25.35</v>
      </c>
      <c r="C534" s="48">
        <f>IF($C$14,[1]!obget([1]!obcall("",$B$14,"getInitialMargin",[1]!obMake("","double",$B534))),"")</f>
        <v>0</v>
      </c>
      <c r="D534" s="45">
        <f>IF($C$13,[1]!obget([1]!obcall("",$B$13,"getInitialMargin",[1]!obMake("","double",$B534))),"")</f>
        <v>0</v>
      </c>
      <c r="E534" s="42">
        <f t="shared" si="23"/>
        <v>507</v>
      </c>
      <c r="F534" s="42">
        <f>IF($D$22,[1]!obget([1]!obcall("",$B$22,"get",[1]!obMake("","int",E534))),"")</f>
        <v>4.4328049142874786</v>
      </c>
      <c r="G534" s="42">
        <f>IF($D$22,[1]!obget([1]!obcall("",$B$23,"get",[1]!obMake("","int",E534)))^2,"")</f>
        <v>0.21721200890626616</v>
      </c>
      <c r="H534" s="42">
        <f>IF($D$22,[1]!obget([1]!obcall("",$B$24,"get",[1]!obMake("","int",E534))),"")</f>
        <v>0.34554504726839858</v>
      </c>
      <c r="AH534" s="24"/>
      <c r="IW534" s="28"/>
    </row>
    <row r="535" spans="1:257" x14ac:dyDescent="0.3">
      <c r="A535" s="28" t="str">
        <f t="shared" si="22"/>
        <v/>
      </c>
      <c r="B535" s="42">
        <f t="shared" si="21"/>
        <v>25.400000000000002</v>
      </c>
      <c r="C535" s="48">
        <f>IF($C$14,[1]!obget([1]!obcall("",$B$14,"getInitialMargin",[1]!obMake("","double",$B535))),"")</f>
        <v>0</v>
      </c>
      <c r="D535" s="45">
        <f>IF($C$13,[1]!obget([1]!obcall("",$B$13,"getInitialMargin",[1]!obMake("","double",$B535))),"")</f>
        <v>0</v>
      </c>
      <c r="E535" s="42">
        <f t="shared" si="23"/>
        <v>508</v>
      </c>
      <c r="F535" s="42">
        <f>IF($D$22,[1]!obget([1]!obcall("",$B$22,"get",[1]!obMake("","int",E535))),"")</f>
        <v>3.3123428458448121</v>
      </c>
      <c r="G535" s="42">
        <f>IF($D$22,[1]!obget([1]!obcall("",$B$23,"get",[1]!obMake("","int",E535)))^2,"")</f>
        <v>6.3603295442576632E-2</v>
      </c>
      <c r="H535" s="42">
        <f>IF($D$22,[1]!obget([1]!obcall("",$B$24,"get",[1]!obMake("","int",E535))),"")</f>
        <v>0.48792367321428476</v>
      </c>
      <c r="AH535" s="24"/>
      <c r="IW535" s="28"/>
    </row>
    <row r="536" spans="1:257" x14ac:dyDescent="0.3">
      <c r="A536" s="28" t="str">
        <f t="shared" si="22"/>
        <v/>
      </c>
      <c r="B536" s="42">
        <f t="shared" si="21"/>
        <v>25.450000000000003</v>
      </c>
      <c r="C536" s="48">
        <f>IF($C$14,[1]!obget([1]!obcall("",$B$14,"getInitialMargin",[1]!obMake("","double",$B536))),"")</f>
        <v>0</v>
      </c>
      <c r="D536" s="45">
        <f>IF($C$13,[1]!obget([1]!obcall("",$B$13,"getInitialMargin",[1]!obMake("","double",$B536))),"")</f>
        <v>0</v>
      </c>
      <c r="E536" s="42">
        <f t="shared" si="23"/>
        <v>509</v>
      </c>
      <c r="F536" s="42">
        <f>IF($D$22,[1]!obget([1]!obcall("",$B$22,"get",[1]!obMake("","int",E536))),"")</f>
        <v>4.0712512043238469</v>
      </c>
      <c r="G536" s="42">
        <f>IF($D$22,[1]!obget([1]!obcall("",$B$23,"get",[1]!obMake("","int",E536)))^2,"")</f>
        <v>1.9790801537375511E-6</v>
      </c>
      <c r="H536" s="42">
        <f>IF($D$22,[1]!obget([1]!obcall("",$B$24,"get",[1]!obMake("","int",E536))),"")</f>
        <v>0.3852992610959094</v>
      </c>
      <c r="AH536" s="24"/>
      <c r="IW536" s="28"/>
    </row>
    <row r="537" spans="1:257" x14ac:dyDescent="0.3">
      <c r="A537" s="28">
        <f t="shared" si="22"/>
        <v>25.5</v>
      </c>
      <c r="B537" s="42">
        <f t="shared" si="21"/>
        <v>25.5</v>
      </c>
      <c r="C537" s="48">
        <f>IF($C$14,[1]!obget([1]!obcall("",$B$14,"getInitialMargin",[1]!obMake("","double",$B537))),"")</f>
        <v>0</v>
      </c>
      <c r="D537" s="45">
        <f>IF($C$13,[1]!obget([1]!obcall("",$B$13,"getInitialMargin",[1]!obMake("","double",$B537))),"")</f>
        <v>0</v>
      </c>
      <c r="E537" s="42">
        <f t="shared" si="23"/>
        <v>510</v>
      </c>
      <c r="F537" s="42">
        <f>IF($D$22,[1]!obget([1]!obcall("",$B$22,"get",[1]!obMake("","int",E537))),"")</f>
        <v>11.086993326617531</v>
      </c>
      <c r="G537" s="42">
        <f>IF($D$22,[1]!obget([1]!obcall("",$B$23,"get",[1]!obMake("","int",E537)))^2,"")</f>
        <v>2.3675709719012983</v>
      </c>
      <c r="H537" s="42">
        <f>IF($D$22,[1]!obget([1]!obcall("",$B$24,"get",[1]!obMake("","int",E537))),"")</f>
        <v>0.66687193694614733</v>
      </c>
      <c r="AH537" s="24"/>
      <c r="IW537" s="28"/>
    </row>
    <row r="538" spans="1:257" x14ac:dyDescent="0.3">
      <c r="A538" s="28" t="str">
        <f t="shared" si="22"/>
        <v/>
      </c>
      <c r="B538" s="42">
        <f t="shared" si="21"/>
        <v>25.55</v>
      </c>
      <c r="C538" s="48">
        <f>IF($C$14,[1]!obget([1]!obcall("",$B$14,"getInitialMargin",[1]!obMake("","double",$B538))),"")</f>
        <v>0</v>
      </c>
      <c r="D538" s="45">
        <f>IF($C$13,[1]!obget([1]!obcall("",$B$13,"getInitialMargin",[1]!obMake("","double",$B538))),"")</f>
        <v>0</v>
      </c>
      <c r="E538" s="42">
        <f t="shared" si="23"/>
        <v>511</v>
      </c>
      <c r="F538" s="42">
        <f>IF($D$22,[1]!obget([1]!obcall("",$B$22,"get",[1]!obMake("","int",E538))),"")</f>
        <v>6.4422593577290872</v>
      </c>
      <c r="G538" s="42">
        <f>IF($D$22,[1]!obget([1]!obcall("",$B$23,"get",[1]!obMake("","int",E538)))^2,"")</f>
        <v>0.38779993648089528</v>
      </c>
      <c r="H538" s="42">
        <f>IF($D$22,[1]!obget([1]!obcall("",$B$24,"get",[1]!obMake("","int",E538))),"")</f>
        <v>0.23206178624922724</v>
      </c>
      <c r="AH538" s="24"/>
      <c r="IW538" s="28"/>
    </row>
    <row r="539" spans="1:257" x14ac:dyDescent="0.3">
      <c r="A539" s="28" t="str">
        <f t="shared" si="22"/>
        <v/>
      </c>
      <c r="B539" s="42">
        <f t="shared" ref="B539:B602" si="24">IF($D$22,(ROW(A539)-ROW($A$27))*$C$17,"")</f>
        <v>25.6</v>
      </c>
      <c r="C539" s="48">
        <f>IF($C$14,[1]!obget([1]!obcall("",$B$14,"getInitialMargin",[1]!obMake("","double",$B539))),"")</f>
        <v>0</v>
      </c>
      <c r="D539" s="45">
        <f>IF($C$13,[1]!obget([1]!obcall("",$B$13,"getInitialMargin",[1]!obMake("","double",$B539))),"")</f>
        <v>0</v>
      </c>
      <c r="E539" s="42">
        <f t="shared" si="23"/>
        <v>512</v>
      </c>
      <c r="F539" s="42">
        <f>IF($D$22,[1]!obget([1]!obcall("",$B$22,"get",[1]!obMake("","int",E539))),"")</f>
        <v>4.2069222391633785</v>
      </c>
      <c r="G539" s="42">
        <f>IF($D$22,[1]!obget([1]!obcall("",$B$23,"get",[1]!obMake("","int",E539)))^2,"")</f>
        <v>0.57555723309873374</v>
      </c>
      <c r="H539" s="42">
        <f>IF($D$22,[1]!obget([1]!obcall("",$B$24,"get",[1]!obMake("","int",E539))),"")</f>
        <v>0.36969048321722098</v>
      </c>
      <c r="AH539" s="24"/>
      <c r="IW539" s="28"/>
    </row>
    <row r="540" spans="1:257" x14ac:dyDescent="0.3">
      <c r="A540" s="28" t="str">
        <f t="shared" ref="A540:A569" si="25">IF($D$22,IF(MOD((ROW(A540)-ROW($A$27))*$C$17,$C$18/10)&lt;0.0001,(ROW(A540)-ROW($A$27))*$C$17,""),"")</f>
        <v/>
      </c>
      <c r="B540" s="42">
        <f t="shared" si="24"/>
        <v>25.650000000000002</v>
      </c>
      <c r="C540" s="48">
        <f>IF($C$14,[1]!obget([1]!obcall("",$B$14,"getInitialMargin",[1]!obMake("","double",$B540))),"")</f>
        <v>0</v>
      </c>
      <c r="D540" s="45">
        <f>IF($C$13,[1]!obget([1]!obcall("",$B$13,"getInitialMargin",[1]!obMake("","double",$B540))),"")</f>
        <v>0</v>
      </c>
      <c r="E540" s="42">
        <f t="shared" ref="E540:E603" si="26">IF($D$22,E539+1,"")</f>
        <v>513</v>
      </c>
      <c r="F540" s="42">
        <f>IF($D$22,[1]!obget([1]!obcall("",$B$22,"get",[1]!obMake("","int",E540))),"")</f>
        <v>10.445166090639349</v>
      </c>
      <c r="G540" s="42">
        <f>IF($D$22,[1]!obget([1]!obcall("",$B$23,"get",[1]!obMake("","int",E540)))^2,"")</f>
        <v>4.5729718530987764</v>
      </c>
      <c r="H540" s="42">
        <f>IF($D$22,[1]!obget([1]!obcall("",$B$24,"get",[1]!obMake("","int",E540))),"")</f>
        <v>0.54883929769093243</v>
      </c>
      <c r="AH540" s="24"/>
      <c r="IW540" s="28"/>
    </row>
    <row r="541" spans="1:257" x14ac:dyDescent="0.3">
      <c r="A541" s="28" t="str">
        <f t="shared" si="25"/>
        <v/>
      </c>
      <c r="B541" s="42">
        <f t="shared" si="24"/>
        <v>25.700000000000003</v>
      </c>
      <c r="C541" s="48">
        <f>IF($C$14,[1]!obget([1]!obcall("",$B$14,"getInitialMargin",[1]!obMake("","double",$B541))),"")</f>
        <v>0</v>
      </c>
      <c r="D541" s="45">
        <f>IF($C$13,[1]!obget([1]!obcall("",$B$13,"getInitialMargin",[1]!obMake("","double",$B541))),"")</f>
        <v>0</v>
      </c>
      <c r="E541" s="42">
        <f t="shared" si="26"/>
        <v>514</v>
      </c>
      <c r="F541" s="42">
        <f>IF($D$22,[1]!obget([1]!obcall("",$B$22,"get",[1]!obMake("","int",E541))),"")</f>
        <v>3.394581738419673</v>
      </c>
      <c r="G541" s="42">
        <f>IF($D$22,[1]!obget([1]!obcall("",$B$23,"get",[1]!obMake("","int",E541)))^2,"")</f>
        <v>5.9354997796963582E-3</v>
      </c>
      <c r="H541" s="42">
        <f>IF($D$22,[1]!obget([1]!obcall("",$B$24,"get",[1]!obMake("","int",E541))),"")</f>
        <v>0.47554762919791521</v>
      </c>
      <c r="AH541" s="24"/>
      <c r="IW541" s="28"/>
    </row>
    <row r="542" spans="1:257" x14ac:dyDescent="0.3">
      <c r="A542" s="28" t="str">
        <f t="shared" si="25"/>
        <v/>
      </c>
      <c r="B542" s="42">
        <f t="shared" si="24"/>
        <v>25.75</v>
      </c>
      <c r="C542" s="48">
        <f>IF($C$14,[1]!obget([1]!obcall("",$B$14,"getInitialMargin",[1]!obMake("","double",$B542))),"")</f>
        <v>0</v>
      </c>
      <c r="D542" s="45">
        <f>IF($C$13,[1]!obget([1]!obcall("",$B$13,"getInitialMargin",[1]!obMake("","double",$B542))),"")</f>
        <v>0</v>
      </c>
      <c r="E542" s="42">
        <f t="shared" si="26"/>
        <v>515</v>
      </c>
      <c r="F542" s="42">
        <f>IF($D$22,[1]!obget([1]!obcall("",$B$22,"get",[1]!obMake("","int",E542))),"")</f>
        <v>31.123760023051585</v>
      </c>
      <c r="G542" s="42">
        <f>IF($D$22,[1]!obget([1]!obcall("",$B$23,"get",[1]!obMake("","int",E542)))^2,"")</f>
        <v>2.8623972669370445</v>
      </c>
      <c r="H542" s="42">
        <f>IF($D$22,[1]!obget([1]!obcall("",$B$24,"get",[1]!obMake("","int",E542))),"")</f>
        <v>13.697102194296544</v>
      </c>
      <c r="AH542" s="24"/>
      <c r="IW542" s="28"/>
    </row>
    <row r="543" spans="1:257" x14ac:dyDescent="0.3">
      <c r="A543" s="28" t="str">
        <f t="shared" si="25"/>
        <v/>
      </c>
      <c r="B543" s="42">
        <f t="shared" si="24"/>
        <v>25.8</v>
      </c>
      <c r="C543" s="48">
        <f>IF($C$14,[1]!obget([1]!obcall("",$B$14,"getInitialMargin",[1]!obMake("","double",$B543))),"")</f>
        <v>0</v>
      </c>
      <c r="D543" s="45">
        <f>IF($C$13,[1]!obget([1]!obcall("",$B$13,"getInitialMargin",[1]!obMake("","double",$B543))),"")</f>
        <v>0</v>
      </c>
      <c r="E543" s="42">
        <f t="shared" si="26"/>
        <v>516</v>
      </c>
      <c r="F543" s="42">
        <f>IF($D$22,[1]!obget([1]!obcall("",$B$22,"get",[1]!obMake("","int",E543))),"")</f>
        <v>10.882357529433328</v>
      </c>
      <c r="G543" s="42">
        <f>IF($D$22,[1]!obget([1]!obcall("",$B$23,"get",[1]!obMake("","int",E543)))^2,"")</f>
        <v>5.0441941527548586</v>
      </c>
      <c r="H543" s="42">
        <f>IF($D$22,[1]!obget([1]!obcall("",$B$24,"get",[1]!obMake("","int",E543))),"")</f>
        <v>0.62722129511447156</v>
      </c>
      <c r="AH543" s="24"/>
      <c r="IW543" s="28"/>
    </row>
    <row r="544" spans="1:257" x14ac:dyDescent="0.3">
      <c r="A544" s="28" t="str">
        <f t="shared" si="25"/>
        <v/>
      </c>
      <c r="B544" s="42">
        <f t="shared" si="24"/>
        <v>25.85</v>
      </c>
      <c r="C544" s="48">
        <f>IF($C$14,[1]!obget([1]!obcall("",$B$14,"getInitialMargin",[1]!obMake("","double",$B544))),"")</f>
        <v>0</v>
      </c>
      <c r="D544" s="45">
        <f>IF($C$13,[1]!obget([1]!obcall("",$B$13,"getInitialMargin",[1]!obMake("","double",$B544))),"")</f>
        <v>0</v>
      </c>
      <c r="E544" s="42">
        <f t="shared" si="26"/>
        <v>517</v>
      </c>
      <c r="F544" s="42">
        <f>IF($D$22,[1]!obget([1]!obcall("",$B$22,"get",[1]!obMake("","int",E544))),"")</f>
        <v>7.4237640837021353</v>
      </c>
      <c r="G544" s="42">
        <f>IF($D$22,[1]!obget([1]!obcall("",$B$23,"get",[1]!obMake("","int",E544)))^2,"")</f>
        <v>0.35424726864811285</v>
      </c>
      <c r="H544" s="42">
        <f>IF($D$22,[1]!obget([1]!obcall("",$B$24,"get",[1]!obMake("","int",E544))),"")</f>
        <v>0.24284634236252978</v>
      </c>
      <c r="AH544" s="24"/>
      <c r="IW544" s="28"/>
    </row>
    <row r="545" spans="1:257" x14ac:dyDescent="0.3">
      <c r="A545" s="28" t="str">
        <f t="shared" si="25"/>
        <v/>
      </c>
      <c r="B545" s="42">
        <f t="shared" si="24"/>
        <v>25.900000000000002</v>
      </c>
      <c r="C545" s="48">
        <f>IF($C$14,[1]!obget([1]!obcall("",$B$14,"getInitialMargin",[1]!obMake("","double",$B545))),"")</f>
        <v>0</v>
      </c>
      <c r="D545" s="45">
        <f>IF($C$13,[1]!obget([1]!obcall("",$B$13,"getInitialMargin",[1]!obMake("","double",$B545))),"")</f>
        <v>0</v>
      </c>
      <c r="E545" s="42">
        <f t="shared" si="26"/>
        <v>518</v>
      </c>
      <c r="F545" s="42">
        <f>IF($D$22,[1]!obget([1]!obcall("",$B$22,"get",[1]!obMake("","int",E545))),"")</f>
        <v>4.7148103754635846</v>
      </c>
      <c r="G545" s="42">
        <f>IF($D$22,[1]!obget([1]!obcall("",$B$23,"get",[1]!obMake("","int",E545)))^2,"")</f>
        <v>0.16343289239340753</v>
      </c>
      <c r="H545" s="42">
        <f>IF($D$22,[1]!obget([1]!obcall("",$B$24,"get",[1]!obMake("","int",E545))),"")</f>
        <v>0.31863099388338478</v>
      </c>
      <c r="AH545" s="24"/>
      <c r="IW545" s="28"/>
    </row>
    <row r="546" spans="1:257" x14ac:dyDescent="0.3">
      <c r="A546" s="28" t="str">
        <f t="shared" si="25"/>
        <v/>
      </c>
      <c r="B546" s="42">
        <f t="shared" si="24"/>
        <v>25.950000000000003</v>
      </c>
      <c r="C546" s="48">
        <f>IF($C$14,[1]!obget([1]!obcall("",$B$14,"getInitialMargin",[1]!obMake("","double",$B546))),"")</f>
        <v>0</v>
      </c>
      <c r="D546" s="45">
        <f>IF($C$13,[1]!obget([1]!obcall("",$B$13,"getInitialMargin",[1]!obMake("","double",$B546))),"")</f>
        <v>0</v>
      </c>
      <c r="E546" s="42">
        <f t="shared" si="26"/>
        <v>519</v>
      </c>
      <c r="F546" s="42">
        <f>IF($D$22,[1]!obget([1]!obcall("",$B$22,"get",[1]!obMake("","int",E546))),"")</f>
        <v>5.6056946801620287</v>
      </c>
      <c r="G546" s="42">
        <f>IF($D$22,[1]!obget([1]!obcall("",$B$23,"get",[1]!obMake("","int",E546)))^2,"")</f>
        <v>7.0069030625062367E-2</v>
      </c>
      <c r="H546" s="42">
        <f>IF($D$22,[1]!obget([1]!obcall("",$B$24,"get",[1]!obMake("","int",E546))),"")</f>
        <v>0.25717512469485637</v>
      </c>
      <c r="AH546" s="24"/>
      <c r="IW546" s="28"/>
    </row>
    <row r="547" spans="1:257" x14ac:dyDescent="0.3">
      <c r="A547" s="28">
        <f t="shared" si="25"/>
        <v>26</v>
      </c>
      <c r="B547" s="42">
        <f t="shared" si="24"/>
        <v>26</v>
      </c>
      <c r="C547" s="48">
        <f>IF($C$14,[1]!obget([1]!obcall("",$B$14,"getInitialMargin",[1]!obMake("","double",$B547))),"")</f>
        <v>0</v>
      </c>
      <c r="D547" s="45">
        <f>IF($C$13,[1]!obget([1]!obcall("",$B$13,"getInitialMargin",[1]!obMake("","double",$B547))),"")</f>
        <v>0</v>
      </c>
      <c r="E547" s="42">
        <f t="shared" si="26"/>
        <v>520</v>
      </c>
      <c r="F547" s="42">
        <f>IF($D$22,[1]!obget([1]!obcall("",$B$22,"get",[1]!obMake("","int",E547))),"")</f>
        <v>9.4463729386266504</v>
      </c>
      <c r="G547" s="42">
        <f>IF($D$22,[1]!obget([1]!obcall("",$B$23,"get",[1]!obMake("","int",E547)))^2,"")</f>
        <v>6.8581367807864932E-2</v>
      </c>
      <c r="H547" s="42">
        <f>IF($D$22,[1]!obget([1]!obcall("",$B$24,"get",[1]!obMake("","int",E547))),"")</f>
        <v>0.40212056437106325</v>
      </c>
      <c r="AH547" s="24"/>
      <c r="IW547" s="28"/>
    </row>
    <row r="548" spans="1:257" x14ac:dyDescent="0.3">
      <c r="A548" s="28" t="str">
        <f t="shared" si="25"/>
        <v/>
      </c>
      <c r="B548" s="42">
        <f t="shared" si="24"/>
        <v>26.05</v>
      </c>
      <c r="C548" s="48">
        <f>IF($C$14,[1]!obget([1]!obcall("",$B$14,"getInitialMargin",[1]!obMake("","double",$B548))),"")</f>
        <v>0</v>
      </c>
      <c r="D548" s="45">
        <f>IF($C$13,[1]!obget([1]!obcall("",$B$13,"getInitialMargin",[1]!obMake("","double",$B548))),"")</f>
        <v>0</v>
      </c>
      <c r="E548" s="42">
        <f t="shared" si="26"/>
        <v>521</v>
      </c>
      <c r="F548" s="42">
        <f>IF($D$22,[1]!obget([1]!obcall("",$B$22,"get",[1]!obMake("","int",E548))),"")</f>
        <v>8.0267322692764616</v>
      </c>
      <c r="G548" s="42">
        <f>IF($D$22,[1]!obget([1]!obcall("",$B$23,"get",[1]!obMake("","int",E548)))^2,"")</f>
        <v>1.2494677863075478</v>
      </c>
      <c r="H548" s="42">
        <f>IF($D$22,[1]!obget([1]!obcall("",$B$24,"get",[1]!obMake("","int",E548))),"")</f>
        <v>0.27102080449658472</v>
      </c>
      <c r="AH548" s="24"/>
      <c r="IW548" s="28"/>
    </row>
    <row r="549" spans="1:257" x14ac:dyDescent="0.3">
      <c r="A549" s="28" t="str">
        <f t="shared" si="25"/>
        <v/>
      </c>
      <c r="B549" s="42">
        <f t="shared" si="24"/>
        <v>26.1</v>
      </c>
      <c r="C549" s="48">
        <f>IF($C$14,[1]!obget([1]!obcall("",$B$14,"getInitialMargin",[1]!obMake("","double",$B549))),"")</f>
        <v>0</v>
      </c>
      <c r="D549" s="45">
        <f>IF($C$13,[1]!obget([1]!obcall("",$B$13,"getInitialMargin",[1]!obMake("","double",$B549))),"")</f>
        <v>0</v>
      </c>
      <c r="E549" s="42">
        <f t="shared" si="26"/>
        <v>522</v>
      </c>
      <c r="F549" s="42">
        <f>IF($D$22,[1]!obget([1]!obcall("",$B$22,"get",[1]!obMake("","int",E549))),"")</f>
        <v>6.6794247939969642</v>
      </c>
      <c r="G549" s="42">
        <f>IF($D$22,[1]!obget([1]!obcall("",$B$23,"get",[1]!obMake("","int",E549)))^2,"")</f>
        <v>1.2665687303472437</v>
      </c>
      <c r="H549" s="42">
        <f>IF($D$22,[1]!obget([1]!obcall("",$B$24,"get",[1]!obMake("","int",E549))),"")</f>
        <v>0.23068595821777094</v>
      </c>
      <c r="AH549" s="24"/>
      <c r="IW549" s="28"/>
    </row>
    <row r="550" spans="1:257" x14ac:dyDescent="0.3">
      <c r="A550" s="28" t="str">
        <f t="shared" si="25"/>
        <v/>
      </c>
      <c r="B550" s="42">
        <f t="shared" si="24"/>
        <v>26.150000000000002</v>
      </c>
      <c r="C550" s="48">
        <f>IF($C$14,[1]!obget([1]!obcall("",$B$14,"getInitialMargin",[1]!obMake("","double",$B550))),"")</f>
        <v>0</v>
      </c>
      <c r="D550" s="45">
        <f>IF($C$13,[1]!obget([1]!obcall("",$B$13,"getInitialMargin",[1]!obMake("","double",$B550))),"")</f>
        <v>0</v>
      </c>
      <c r="E550" s="42">
        <f t="shared" si="26"/>
        <v>523</v>
      </c>
      <c r="F550" s="42">
        <f>IF($D$22,[1]!obget([1]!obcall("",$B$22,"get",[1]!obMake("","int",E550))),"")</f>
        <v>10.361467988523046</v>
      </c>
      <c r="G550" s="42">
        <f>IF($D$22,[1]!obget([1]!obcall("",$B$23,"get",[1]!obMake("","int",E550)))^2,"")</f>
        <v>1.1403757161664876</v>
      </c>
      <c r="H550" s="42">
        <f>IF($D$22,[1]!obget([1]!obcall("",$B$24,"get",[1]!obMake("","int",E550))),"")</f>
        <v>0.53481681911895107</v>
      </c>
      <c r="AH550" s="24"/>
      <c r="IW550" s="28"/>
    </row>
    <row r="551" spans="1:257" x14ac:dyDescent="0.3">
      <c r="A551" s="28" t="str">
        <f t="shared" si="25"/>
        <v/>
      </c>
      <c r="B551" s="42">
        <f t="shared" si="24"/>
        <v>26.200000000000003</v>
      </c>
      <c r="C551" s="48">
        <f>IF($C$14,[1]!obget([1]!obcall("",$B$14,"getInitialMargin",[1]!obMake("","double",$B551))),"")</f>
        <v>0</v>
      </c>
      <c r="D551" s="45">
        <f>IF($C$13,[1]!obget([1]!obcall("",$B$13,"getInitialMargin",[1]!obMake("","double",$B551))),"")</f>
        <v>0</v>
      </c>
      <c r="E551" s="42">
        <f t="shared" si="26"/>
        <v>524</v>
      </c>
      <c r="F551" s="42">
        <f>IF($D$22,[1]!obget([1]!obcall("",$B$22,"get",[1]!obMake("","int",E551))),"")</f>
        <v>6.0271421597041446</v>
      </c>
      <c r="G551" s="42">
        <f>IF($D$22,[1]!obget([1]!obcall("",$B$23,"get",[1]!obMake("","int",E551)))^2,"")</f>
        <v>2.4929466261842579E-3</v>
      </c>
      <c r="H551" s="42">
        <f>IF($D$22,[1]!obget([1]!obcall("",$B$24,"get",[1]!obMake("","int",E551))),"")</f>
        <v>0.24057736044076006</v>
      </c>
      <c r="AH551" s="24"/>
      <c r="IW551" s="28"/>
    </row>
    <row r="552" spans="1:257" x14ac:dyDescent="0.3">
      <c r="A552" s="28" t="str">
        <f t="shared" si="25"/>
        <v/>
      </c>
      <c r="B552" s="42">
        <f t="shared" si="24"/>
        <v>26.25</v>
      </c>
      <c r="C552" s="48">
        <f>IF($C$14,[1]!obget([1]!obcall("",$B$14,"getInitialMargin",[1]!obMake("","double",$B552))),"")</f>
        <v>0</v>
      </c>
      <c r="D552" s="45">
        <f>IF($C$13,[1]!obget([1]!obcall("",$B$13,"getInitialMargin",[1]!obMake("","double",$B552))),"")</f>
        <v>0</v>
      </c>
      <c r="E552" s="42">
        <f t="shared" si="26"/>
        <v>525</v>
      </c>
      <c r="F552" s="42">
        <f>IF($D$22,[1]!obget([1]!obcall("",$B$22,"get",[1]!obMake("","int",E552))),"")</f>
        <v>10.630121784404942</v>
      </c>
      <c r="G552" s="42">
        <f>IF($D$22,[1]!obget([1]!obcall("",$B$23,"get",[1]!obMake("","int",E552)))^2,"")</f>
        <v>5.5361008294716294</v>
      </c>
      <c r="H552" s="42">
        <f>IF($D$22,[1]!obget([1]!obcall("",$B$24,"get",[1]!obMake("","int",E552))),"")</f>
        <v>0.58094686750358671</v>
      </c>
      <c r="AH552" s="24"/>
      <c r="IW552" s="28"/>
    </row>
    <row r="553" spans="1:257" x14ac:dyDescent="0.3">
      <c r="A553" s="28" t="str">
        <f t="shared" si="25"/>
        <v/>
      </c>
      <c r="B553" s="42">
        <f t="shared" si="24"/>
        <v>26.3</v>
      </c>
      <c r="C553" s="48">
        <f>IF($C$14,[1]!obget([1]!obcall("",$B$14,"getInitialMargin",[1]!obMake("","double",$B553))),"")</f>
        <v>0</v>
      </c>
      <c r="D553" s="45">
        <f>IF($C$13,[1]!obget([1]!obcall("",$B$13,"getInitialMargin",[1]!obMake("","double",$B553))),"")</f>
        <v>0</v>
      </c>
      <c r="E553" s="42">
        <f t="shared" si="26"/>
        <v>526</v>
      </c>
      <c r="F553" s="42">
        <f>IF($D$22,[1]!obget([1]!obcall("",$B$22,"get",[1]!obMake("","int",E553))),"")</f>
        <v>24.428196347156302</v>
      </c>
      <c r="G553" s="42">
        <f>IF($D$22,[1]!obget([1]!obcall("",$B$23,"get",[1]!obMake("","int",E553)))^2,"")</f>
        <v>0.33985421096067198</v>
      </c>
      <c r="H553" s="42">
        <f>IF($D$22,[1]!obget([1]!obcall("",$B$24,"get",[1]!obMake("","int",E553))),"")</f>
        <v>7.3280617545185942</v>
      </c>
      <c r="AH553" s="24"/>
      <c r="IW553" s="28"/>
    </row>
    <row r="554" spans="1:257" x14ac:dyDescent="0.3">
      <c r="A554" s="28" t="str">
        <f t="shared" si="25"/>
        <v/>
      </c>
      <c r="B554" s="42">
        <f t="shared" si="24"/>
        <v>26.35</v>
      </c>
      <c r="C554" s="48">
        <f>IF($C$14,[1]!obget([1]!obcall("",$B$14,"getInitialMargin",[1]!obMake("","double",$B554))),"")</f>
        <v>0</v>
      </c>
      <c r="D554" s="45">
        <f>IF($C$13,[1]!obget([1]!obcall("",$B$13,"getInitialMargin",[1]!obMake("","double",$B554))),"")</f>
        <v>0</v>
      </c>
      <c r="E554" s="42">
        <f t="shared" si="26"/>
        <v>527</v>
      </c>
      <c r="F554" s="42">
        <f>IF($D$22,[1]!obget([1]!obcall("",$B$22,"get",[1]!obMake("","int",E554))),"")</f>
        <v>7.5592874266187202</v>
      </c>
      <c r="G554" s="42">
        <f>IF($D$22,[1]!obget([1]!obcall("",$B$23,"get",[1]!obMake("","int",E554)))^2,"")</f>
        <v>1.4481471697504156E-2</v>
      </c>
      <c r="H554" s="42">
        <f>IF($D$22,[1]!obget([1]!obcall("",$B$24,"get",[1]!obMake("","int",E554))),"")</f>
        <v>0.24774996351648992</v>
      </c>
      <c r="AH554" s="24"/>
      <c r="IW554" s="28"/>
    </row>
    <row r="555" spans="1:257" x14ac:dyDescent="0.3">
      <c r="A555" s="28" t="str">
        <f t="shared" si="25"/>
        <v/>
      </c>
      <c r="B555" s="42">
        <f t="shared" si="24"/>
        <v>26.400000000000002</v>
      </c>
      <c r="C555" s="48">
        <f>IF($C$14,[1]!obget([1]!obcall("",$B$14,"getInitialMargin",[1]!obMake("","double",$B555))),"")</f>
        <v>0</v>
      </c>
      <c r="D555" s="45">
        <f>IF($C$13,[1]!obget([1]!obcall("",$B$13,"getInitialMargin",[1]!obMake("","double",$B555))),"")</f>
        <v>0</v>
      </c>
      <c r="E555" s="42">
        <f t="shared" si="26"/>
        <v>528</v>
      </c>
      <c r="F555" s="42">
        <f>IF($D$22,[1]!obget([1]!obcall("",$B$22,"get",[1]!obMake("","int",E555))),"")</f>
        <v>10.010744453956594</v>
      </c>
      <c r="G555" s="42">
        <f>IF($D$22,[1]!obget([1]!obcall("",$B$23,"get",[1]!obMake("","int",E555)))^2,"")</f>
        <v>0.80443451436376656</v>
      </c>
      <c r="H555" s="42">
        <f>IF($D$22,[1]!obget([1]!obcall("",$B$24,"get",[1]!obMake("","int",E555))),"")</f>
        <v>0.47949445290505244</v>
      </c>
      <c r="AH555" s="24"/>
      <c r="IW555" s="28"/>
    </row>
    <row r="556" spans="1:257" x14ac:dyDescent="0.3">
      <c r="A556" s="28" t="str">
        <f t="shared" si="25"/>
        <v/>
      </c>
      <c r="B556" s="42">
        <f t="shared" si="24"/>
        <v>26.450000000000003</v>
      </c>
      <c r="C556" s="48">
        <f>IF($C$14,[1]!obget([1]!obcall("",$B$14,"getInitialMargin",[1]!obMake("","double",$B556))),"")</f>
        <v>0</v>
      </c>
      <c r="D556" s="45">
        <f>IF($C$13,[1]!obget([1]!obcall("",$B$13,"getInitialMargin",[1]!obMake("","double",$B556))),"")</f>
        <v>0</v>
      </c>
      <c r="E556" s="42">
        <f t="shared" si="26"/>
        <v>529</v>
      </c>
      <c r="F556" s="42">
        <f>IF($D$22,[1]!obget([1]!obcall("",$B$22,"get",[1]!obMake("","int",E556))),"")</f>
        <v>21.971293417225709</v>
      </c>
      <c r="G556" s="42">
        <f>IF($D$22,[1]!obget([1]!obcall("",$B$23,"get",[1]!obMake("","int",E556)))^2,"")</f>
        <v>0.59193436401798483</v>
      </c>
      <c r="H556" s="42">
        <f>IF($D$22,[1]!obget([1]!obcall("",$B$24,"get",[1]!obMake("","int",E556))),"")</f>
        <v>5.4981730720861197</v>
      </c>
      <c r="AH556" s="24"/>
      <c r="IW556" s="28"/>
    </row>
    <row r="557" spans="1:257" x14ac:dyDescent="0.3">
      <c r="A557" s="28">
        <f t="shared" si="25"/>
        <v>26.5</v>
      </c>
      <c r="B557" s="42">
        <f t="shared" si="24"/>
        <v>26.5</v>
      </c>
      <c r="C557" s="48">
        <f>IF($C$14,[1]!obget([1]!obcall("",$B$14,"getInitialMargin",[1]!obMake("","double",$B557))),"")</f>
        <v>0</v>
      </c>
      <c r="D557" s="45">
        <f>IF($C$13,[1]!obget([1]!obcall("",$B$13,"getInitialMargin",[1]!obMake("","double",$B557))),"")</f>
        <v>0</v>
      </c>
      <c r="E557" s="42">
        <f t="shared" si="26"/>
        <v>530</v>
      </c>
      <c r="F557" s="42">
        <f>IF($D$22,[1]!obget([1]!obcall("",$B$22,"get",[1]!obMake("","int",E557))),"")</f>
        <v>5.6730016086476658</v>
      </c>
      <c r="G557" s="42">
        <f>IF($D$22,[1]!obget([1]!obcall("",$B$23,"get",[1]!obMake("","int",E557)))^2,"")</f>
        <v>0.1770537359328184</v>
      </c>
      <c r="H557" s="42">
        <f>IF($D$22,[1]!obget([1]!obcall("",$B$24,"get",[1]!obMake("","int",E557))),"")</f>
        <v>0.25398675786181379</v>
      </c>
      <c r="AH557" s="24"/>
      <c r="IW557" s="28"/>
    </row>
    <row r="558" spans="1:257" x14ac:dyDescent="0.3">
      <c r="A558" s="28" t="str">
        <f t="shared" si="25"/>
        <v/>
      </c>
      <c r="B558" s="42">
        <f t="shared" si="24"/>
        <v>26.55</v>
      </c>
      <c r="C558" s="48">
        <f>IF($C$14,[1]!obget([1]!obcall("",$B$14,"getInitialMargin",[1]!obMake("","double",$B558))),"")</f>
        <v>0</v>
      </c>
      <c r="D558" s="45">
        <f>IF($C$13,[1]!obget([1]!obcall("",$B$13,"getInitialMargin",[1]!obMake("","double",$B558))),"")</f>
        <v>0</v>
      </c>
      <c r="E558" s="42">
        <f t="shared" si="26"/>
        <v>531</v>
      </c>
      <c r="F558" s="42">
        <f>IF($D$22,[1]!obget([1]!obcall("",$B$22,"get",[1]!obMake("","int",E558))),"")</f>
        <v>9.8169888613040523</v>
      </c>
      <c r="G558" s="42">
        <f>IF($D$22,[1]!obget([1]!obcall("",$B$23,"get",[1]!obMake("","int",E558)))^2,"")</f>
        <v>0.13721507375041805</v>
      </c>
      <c r="H558" s="42">
        <f>IF($D$22,[1]!obget([1]!obcall("",$B$24,"get",[1]!obMake("","int",E558))),"")</f>
        <v>0.45131137518001863</v>
      </c>
      <c r="AH558" s="24"/>
      <c r="IW558" s="28"/>
    </row>
    <row r="559" spans="1:257" x14ac:dyDescent="0.3">
      <c r="A559" s="28" t="str">
        <f t="shared" si="25"/>
        <v/>
      </c>
      <c r="B559" s="42">
        <f t="shared" si="24"/>
        <v>26.6</v>
      </c>
      <c r="C559" s="48">
        <f>IF($C$14,[1]!obget([1]!obcall("",$B$14,"getInitialMargin",[1]!obMake("","double",$B559))),"")</f>
        <v>0</v>
      </c>
      <c r="D559" s="45">
        <f>IF($C$13,[1]!obget([1]!obcall("",$B$13,"getInitialMargin",[1]!obMake("","double",$B559))),"")</f>
        <v>0</v>
      </c>
      <c r="E559" s="42">
        <f t="shared" si="26"/>
        <v>532</v>
      </c>
      <c r="F559" s="42">
        <f>IF($D$22,[1]!obget([1]!obcall("",$B$22,"get",[1]!obMake("","int",E559))),"")</f>
        <v>3.3621328643572723</v>
      </c>
      <c r="G559" s="42">
        <f>IF($D$22,[1]!obget([1]!obcall("",$B$23,"get",[1]!obMake("","int",E559)))^2,"")</f>
        <v>0.27886532837234268</v>
      </c>
      <c r="H559" s="42">
        <f>IF($D$22,[1]!obget([1]!obcall("",$B$24,"get",[1]!obMake("","int",E559))),"")</f>
        <v>0.48039438468864704</v>
      </c>
      <c r="AH559" s="24"/>
      <c r="IW559" s="28"/>
    </row>
    <row r="560" spans="1:257" x14ac:dyDescent="0.3">
      <c r="A560" s="28" t="str">
        <f t="shared" si="25"/>
        <v/>
      </c>
      <c r="B560" s="42">
        <f t="shared" si="24"/>
        <v>26.650000000000002</v>
      </c>
      <c r="C560" s="48">
        <f>IF($C$14,[1]!obget([1]!obcall("",$B$14,"getInitialMargin",[1]!obMake("","double",$B560))),"")</f>
        <v>0</v>
      </c>
      <c r="D560" s="45">
        <f>IF($C$13,[1]!obget([1]!obcall("",$B$13,"getInitialMargin",[1]!obMake("","double",$B560))),"")</f>
        <v>0</v>
      </c>
      <c r="E560" s="42">
        <f t="shared" si="26"/>
        <v>533</v>
      </c>
      <c r="F560" s="42">
        <f>IF($D$22,[1]!obget([1]!obcall("",$B$22,"get",[1]!obMake("","int",E560))),"")</f>
        <v>4.3004446846138231</v>
      </c>
      <c r="G560" s="42">
        <f>IF($D$22,[1]!obget([1]!obcall("",$B$23,"get",[1]!obMake("","int",E560)))^2,"")</f>
        <v>0.33990526001612426</v>
      </c>
      <c r="H560" s="42">
        <f>IF($D$22,[1]!obget([1]!obcall("",$B$24,"get",[1]!obMake("","int",E560))),"")</f>
        <v>0.35941431644267241</v>
      </c>
      <c r="AH560" s="24"/>
      <c r="IW560" s="28"/>
    </row>
    <row r="561" spans="1:257" x14ac:dyDescent="0.3">
      <c r="A561" s="28" t="str">
        <f t="shared" si="25"/>
        <v/>
      </c>
      <c r="B561" s="42">
        <f t="shared" si="24"/>
        <v>26.700000000000003</v>
      </c>
      <c r="C561" s="48">
        <f>IF($C$14,[1]!obget([1]!obcall("",$B$14,"getInitialMargin",[1]!obMake("","double",$B561))),"")</f>
        <v>0</v>
      </c>
      <c r="D561" s="45">
        <f>IF($C$13,[1]!obget([1]!obcall("",$B$13,"getInitialMargin",[1]!obMake("","double",$B561))),"")</f>
        <v>0</v>
      </c>
      <c r="E561" s="42">
        <f t="shared" si="26"/>
        <v>534</v>
      </c>
      <c r="F561" s="42">
        <f>IF($D$22,[1]!obget([1]!obcall("",$B$22,"get",[1]!obMake("","int",E561))),"")</f>
        <v>15.786282545459848</v>
      </c>
      <c r="G561" s="42">
        <f>IF($D$22,[1]!obget([1]!obcall("",$B$23,"get",[1]!obMake("","int",E561)))^2,"")</f>
        <v>3.0401029783049331</v>
      </c>
      <c r="H561" s="42">
        <f>IF($D$22,[1]!obget([1]!obcall("",$B$24,"get",[1]!obMake("","int",E561))),"")</f>
        <v>2.0972051928679303</v>
      </c>
      <c r="AH561" s="24"/>
      <c r="IW561" s="28"/>
    </row>
    <row r="562" spans="1:257" x14ac:dyDescent="0.3">
      <c r="A562" s="28" t="str">
        <f t="shared" si="25"/>
        <v/>
      </c>
      <c r="B562" s="42">
        <f t="shared" si="24"/>
        <v>26.75</v>
      </c>
      <c r="C562" s="48">
        <f>IF($C$14,[1]!obget([1]!obcall("",$B$14,"getInitialMargin",[1]!obMake("","double",$B562))),"")</f>
        <v>0</v>
      </c>
      <c r="D562" s="45">
        <f>IF($C$13,[1]!obget([1]!obcall("",$B$13,"getInitialMargin",[1]!obMake("","double",$B562))),"")</f>
        <v>0</v>
      </c>
      <c r="E562" s="42">
        <f t="shared" si="26"/>
        <v>535</v>
      </c>
      <c r="F562" s="42">
        <f>IF($D$22,[1]!obget([1]!obcall("",$B$22,"get",[1]!obMake("","int",E562))),"")</f>
        <v>6.0758433692572762</v>
      </c>
      <c r="G562" s="42">
        <f>IF($D$22,[1]!obget([1]!obcall("",$B$23,"get",[1]!obMake("","int",E562)))^2,"")</f>
        <v>0.23721675481710089</v>
      </c>
      <c r="H562" s="42">
        <f>IF($D$22,[1]!obget([1]!obcall("",$B$24,"get",[1]!obMake("","int",E562))),"")</f>
        <v>0.23917582040083241</v>
      </c>
      <c r="AH562" s="24"/>
      <c r="IW562" s="28"/>
    </row>
    <row r="563" spans="1:257" x14ac:dyDescent="0.3">
      <c r="A563" s="28" t="str">
        <f t="shared" si="25"/>
        <v/>
      </c>
      <c r="B563" s="42">
        <f t="shared" si="24"/>
        <v>26.8</v>
      </c>
      <c r="C563" s="48">
        <f>IF($C$14,[1]!obget([1]!obcall("",$B$14,"getInitialMargin",[1]!obMake("","double",$B563))),"")</f>
        <v>0</v>
      </c>
      <c r="D563" s="45">
        <f>IF($C$13,[1]!obget([1]!obcall("",$B$13,"getInitialMargin",[1]!obMake("","double",$B563))),"")</f>
        <v>0</v>
      </c>
      <c r="E563" s="42">
        <f t="shared" si="26"/>
        <v>536</v>
      </c>
      <c r="F563" s="42">
        <f>IF($D$22,[1]!obget([1]!obcall("",$B$22,"get",[1]!obMake("","int",E563))),"")</f>
        <v>9.9735170927251637</v>
      </c>
      <c r="G563" s="42">
        <f>IF($D$22,[1]!obget([1]!obcall("",$B$23,"get",[1]!obMake("","int",E563)))^2,"")</f>
        <v>0.22137887423913166</v>
      </c>
      <c r="H563" s="42">
        <f>IF($D$22,[1]!obget([1]!obcall("",$B$24,"get",[1]!obMake("","int",E563))),"")</f>
        <v>0.47394804466588969</v>
      </c>
      <c r="AH563" s="24"/>
      <c r="IW563" s="28"/>
    </row>
    <row r="564" spans="1:257" x14ac:dyDescent="0.3">
      <c r="A564" s="28" t="str">
        <f t="shared" si="25"/>
        <v/>
      </c>
      <c r="B564" s="42">
        <f t="shared" si="24"/>
        <v>26.85</v>
      </c>
      <c r="C564" s="48">
        <f>IF($C$14,[1]!obget([1]!obcall("",$B$14,"getInitialMargin",[1]!obMake("","double",$B564))),"")</f>
        <v>0</v>
      </c>
      <c r="D564" s="45">
        <f>IF($C$13,[1]!obget([1]!obcall("",$B$13,"getInitialMargin",[1]!obMake("","double",$B564))),"")</f>
        <v>0</v>
      </c>
      <c r="E564" s="42">
        <f t="shared" si="26"/>
        <v>537</v>
      </c>
      <c r="F564" s="42">
        <f>IF($D$22,[1]!obget([1]!obcall("",$B$22,"get",[1]!obMake("","int",E564))),"")</f>
        <v>4.3627485510181323</v>
      </c>
      <c r="G564" s="42">
        <f>IF($D$22,[1]!obget([1]!obcall("",$B$23,"get",[1]!obMake("","int",E564)))^2,"")</f>
        <v>0.26976173828886052</v>
      </c>
      <c r="H564" s="42">
        <f>IF($D$22,[1]!obget([1]!obcall("",$B$24,"get",[1]!obMake("","int",E564))),"")</f>
        <v>0.3527874020484501</v>
      </c>
      <c r="AH564" s="24"/>
      <c r="IW564" s="28"/>
    </row>
    <row r="565" spans="1:257" x14ac:dyDescent="0.3">
      <c r="A565" s="28" t="str">
        <f t="shared" si="25"/>
        <v/>
      </c>
      <c r="B565" s="42">
        <f t="shared" si="24"/>
        <v>26.900000000000002</v>
      </c>
      <c r="C565" s="48">
        <f>IF($C$14,[1]!obget([1]!obcall("",$B$14,"getInitialMargin",[1]!obMake("","double",$B565))),"")</f>
        <v>0</v>
      </c>
      <c r="D565" s="45">
        <f>IF($C$13,[1]!obget([1]!obcall("",$B$13,"getInitialMargin",[1]!obMake("","double",$B565))),"")</f>
        <v>0</v>
      </c>
      <c r="E565" s="42">
        <f t="shared" si="26"/>
        <v>538</v>
      </c>
      <c r="F565" s="42">
        <f>IF($D$22,[1]!obget([1]!obcall("",$B$22,"get",[1]!obMake("","int",E565))),"")</f>
        <v>9.1000084669689123</v>
      </c>
      <c r="G565" s="42">
        <f>IF($D$22,[1]!obget([1]!obcall("",$B$23,"get",[1]!obMake("","int",E565)))^2,"")</f>
        <v>3.0974053337795495</v>
      </c>
      <c r="H565" s="42">
        <f>IF($D$22,[1]!obget([1]!obcall("",$B$24,"get",[1]!obMake("","int",E565))),"")</f>
        <v>0.3617499237308861</v>
      </c>
      <c r="AH565" s="24"/>
      <c r="IW565" s="28"/>
    </row>
    <row r="566" spans="1:257" x14ac:dyDescent="0.3">
      <c r="A566" s="28" t="str">
        <f t="shared" si="25"/>
        <v/>
      </c>
      <c r="B566" s="42">
        <f t="shared" si="24"/>
        <v>26.950000000000003</v>
      </c>
      <c r="C566" s="48">
        <f>IF($C$14,[1]!obget([1]!obcall("",$B$14,"getInitialMargin",[1]!obMake("","double",$B566))),"")</f>
        <v>0</v>
      </c>
      <c r="D566" s="45">
        <f>IF($C$13,[1]!obget([1]!obcall("",$B$13,"getInitialMargin",[1]!obMake("","double",$B566))),"")</f>
        <v>0</v>
      </c>
      <c r="E566" s="42">
        <f t="shared" si="26"/>
        <v>539</v>
      </c>
      <c r="F566" s="42">
        <f>IF($D$22,[1]!obget([1]!obcall("",$B$22,"get",[1]!obMake("","int",E566))),"")</f>
        <v>9.613107659484001</v>
      </c>
      <c r="G566" s="42">
        <f>IF($D$22,[1]!obget([1]!obcall("",$B$23,"get",[1]!obMake("","int",E566)))^2,"")</f>
        <v>0.3101539709540026</v>
      </c>
      <c r="H566" s="42">
        <f>IF($D$22,[1]!obget([1]!obcall("",$B$24,"get",[1]!obMake("","int",E566))),"")</f>
        <v>0.42348404393336114</v>
      </c>
      <c r="AH566" s="24"/>
      <c r="IW566" s="28"/>
    </row>
    <row r="567" spans="1:257" x14ac:dyDescent="0.3">
      <c r="A567" s="28">
        <f t="shared" si="25"/>
        <v>27</v>
      </c>
      <c r="B567" s="42">
        <f t="shared" si="24"/>
        <v>27</v>
      </c>
      <c r="C567" s="48">
        <f>IF($C$14,[1]!obget([1]!obcall("",$B$14,"getInitialMargin",[1]!obMake("","double",$B567))),"")</f>
        <v>0</v>
      </c>
      <c r="D567" s="45">
        <f>IF($C$13,[1]!obget([1]!obcall("",$B$13,"getInitialMargin",[1]!obMake("","double",$B567))),"")</f>
        <v>0</v>
      </c>
      <c r="E567" s="42">
        <f t="shared" si="26"/>
        <v>540</v>
      </c>
      <c r="F567" s="42">
        <f>IF($D$22,[1]!obget([1]!obcall("",$B$22,"get",[1]!obMake("","int",E567))),"")</f>
        <v>7.6403765809986393</v>
      </c>
      <c r="G567" s="42">
        <f>IF($D$22,[1]!obget([1]!obcall("",$B$23,"get",[1]!obMake("","int",E567)))^2,"")</f>
        <v>0.19238922061159577</v>
      </c>
      <c r="H567" s="42">
        <f>IF($D$22,[1]!obget([1]!obcall("",$B$24,"get",[1]!obMake("","int",E567))),"")</f>
        <v>0.25108018527590881</v>
      </c>
      <c r="AH567" s="24"/>
      <c r="IW567" s="28"/>
    </row>
    <row r="568" spans="1:257" x14ac:dyDescent="0.3">
      <c r="A568" s="28" t="str">
        <f t="shared" si="25"/>
        <v/>
      </c>
      <c r="B568" s="42">
        <f t="shared" si="24"/>
        <v>27.05</v>
      </c>
      <c r="C568" s="48">
        <f>IF($C$14,[1]!obget([1]!obcall("",$B$14,"getInitialMargin",[1]!obMake("","double",$B568))),"")</f>
        <v>0</v>
      </c>
      <c r="D568" s="45">
        <f>IF($C$13,[1]!obget([1]!obcall("",$B$13,"getInitialMargin",[1]!obMake("","double",$B568))),"")</f>
        <v>0</v>
      </c>
      <c r="E568" s="42">
        <f t="shared" si="26"/>
        <v>541</v>
      </c>
      <c r="F568" s="42">
        <f>IF($D$22,[1]!obget([1]!obcall("",$B$22,"get",[1]!obMake("","int",E568))),"")</f>
        <v>4.4091043085883053</v>
      </c>
      <c r="G568" s="42">
        <f>IF($D$22,[1]!obget([1]!obcall("",$B$23,"get",[1]!obMake("","int",E568)))^2,"")</f>
        <v>0.13109666943337681</v>
      </c>
      <c r="H568" s="42">
        <f>IF($D$22,[1]!obget([1]!obcall("",$B$24,"get",[1]!obMake("","int",E568))),"")</f>
        <v>0.34797041074496843</v>
      </c>
      <c r="AH568" s="24"/>
      <c r="IW568" s="28"/>
    </row>
    <row r="569" spans="1:257" x14ac:dyDescent="0.3">
      <c r="A569" s="28" t="str">
        <f t="shared" si="25"/>
        <v/>
      </c>
      <c r="B569" s="42">
        <f t="shared" si="24"/>
        <v>27.1</v>
      </c>
      <c r="C569" s="48">
        <f>IF($C$14,[1]!obget([1]!obcall("",$B$14,"getInitialMargin",[1]!obMake("","double",$B569))),"")</f>
        <v>0</v>
      </c>
      <c r="D569" s="45">
        <f>IF($C$13,[1]!obget([1]!obcall("",$B$13,"getInitialMargin",[1]!obMake("","double",$B569))),"")</f>
        <v>0</v>
      </c>
      <c r="E569" s="42">
        <f t="shared" si="26"/>
        <v>542</v>
      </c>
      <c r="F569" s="42">
        <f>IF($D$22,[1]!obget([1]!obcall("",$B$22,"get",[1]!obMake("","int",E569))),"")</f>
        <v>2.4781574928031684</v>
      </c>
      <c r="G569" s="42">
        <f>IF($D$22,[1]!obget([1]!obcall("",$B$23,"get",[1]!obMake("","int",E569)))^2,"")</f>
        <v>2.6852919941463833E-2</v>
      </c>
      <c r="H569" s="42">
        <f>IF($D$22,[1]!obget([1]!obcall("",$B$24,"get",[1]!obMake("","int",E569))),"")</f>
        <v>0.63070226049309563</v>
      </c>
      <c r="AH569" s="24"/>
      <c r="IW569" s="28"/>
    </row>
    <row r="570" spans="1:257" x14ac:dyDescent="0.3">
      <c r="B570" s="42">
        <f t="shared" si="24"/>
        <v>27.150000000000002</v>
      </c>
      <c r="D570" s="45">
        <f>IF($C$13,[1]!obget([1]!obcall("",$B$13,"getInitialMargin",[1]!obMake("","double",$B570))),"")</f>
        <v>0</v>
      </c>
      <c r="E570" s="42">
        <f t="shared" si="26"/>
        <v>543</v>
      </c>
      <c r="F570" s="42">
        <f>IF($D$22,[1]!obget([1]!obcall("",$B$22,"get",[1]!obMake("","int",E570))),"")</f>
        <v>6.6166778878835313</v>
      </c>
      <c r="G570" s="42">
        <f>IF($D$22,[1]!obget([1]!obcall("",$B$23,"get",[1]!obMake("","int",E570)))^2,"")</f>
        <v>1.8965309407582587</v>
      </c>
      <c r="H570" s="42">
        <f>IF($D$22,[1]!obget([1]!obcall("",$B$24,"get",[1]!obMake("","int",E570))),"")</f>
        <v>0.23080310939504389</v>
      </c>
    </row>
    <row r="571" spans="1:257" x14ac:dyDescent="0.3">
      <c r="B571" s="42">
        <f t="shared" si="24"/>
        <v>27.200000000000003</v>
      </c>
      <c r="D571" s="45">
        <f>IF($C$13,[1]!obget([1]!obcall("",$B$13,"getInitialMargin",[1]!obMake("","double",$B571))),"")</f>
        <v>0</v>
      </c>
      <c r="E571" s="42">
        <f t="shared" si="26"/>
        <v>544</v>
      </c>
      <c r="F571" s="42">
        <f>IF($D$22,[1]!obget([1]!obcall("",$B$22,"get",[1]!obMake("","int",E571))),"")</f>
        <v>3.9227011804383989</v>
      </c>
      <c r="G571" s="42">
        <f>IF($D$22,[1]!obget([1]!obcall("",$B$23,"get",[1]!obMake("","int",E571)))^2,"")</f>
        <v>6.3612036000803849E-3</v>
      </c>
      <c r="H571" s="42">
        <f>IF($D$22,[1]!obget([1]!obcall("",$B$24,"get",[1]!obMake("","int",E571))),"")</f>
        <v>0.40334206489916891</v>
      </c>
    </row>
    <row r="572" spans="1:257" x14ac:dyDescent="0.3">
      <c r="B572" s="42">
        <f t="shared" si="24"/>
        <v>27.25</v>
      </c>
      <c r="D572" s="45">
        <f>IF($C$13,[1]!obget([1]!obcall("",$B$13,"getInitialMargin",[1]!obMake("","double",$B572))),"")</f>
        <v>0</v>
      </c>
      <c r="E572" s="42">
        <f t="shared" si="26"/>
        <v>545</v>
      </c>
      <c r="F572" s="42">
        <f>IF($D$22,[1]!obget([1]!obcall("",$B$22,"get",[1]!obMake("","int",E572))),"")</f>
        <v>10.104283300579834</v>
      </c>
      <c r="G572" s="42">
        <f>IF($D$22,[1]!obget([1]!obcall("",$B$23,"get",[1]!obMake("","int",E572)))^2,"")</f>
        <v>8.5546967554438316E-2</v>
      </c>
      <c r="H572" s="42">
        <f>IF($D$22,[1]!obget([1]!obcall("",$B$24,"get",[1]!obMake("","int",E572))),"")</f>
        <v>0.49370645566662885</v>
      </c>
    </row>
    <row r="573" spans="1:257" x14ac:dyDescent="0.3">
      <c r="B573" s="42">
        <f t="shared" si="24"/>
        <v>27.3</v>
      </c>
      <c r="D573" s="45">
        <f>IF($C$13,[1]!obget([1]!obcall("",$B$13,"getInitialMargin",[1]!obMake("","double",$B573))),"")</f>
        <v>0</v>
      </c>
      <c r="E573" s="42">
        <f t="shared" si="26"/>
        <v>546</v>
      </c>
      <c r="F573" s="42">
        <f>IF($D$22,[1]!obget([1]!obcall("",$B$22,"get",[1]!obMake("","int",E573))),"")</f>
        <v>7.4466176663955377</v>
      </c>
      <c r="G573" s="42">
        <f>IF($D$22,[1]!obget([1]!obcall("",$B$23,"get",[1]!obMake("","int",E573)))^2,"")</f>
        <v>0.4142446264442215</v>
      </c>
      <c r="H573" s="42">
        <f>IF($D$22,[1]!obget([1]!obcall("",$B$24,"get",[1]!obMake("","int",E573))),"")</f>
        <v>0.24361517196837235</v>
      </c>
    </row>
    <row r="574" spans="1:257" x14ac:dyDescent="0.3">
      <c r="B574" s="42">
        <f t="shared" si="24"/>
        <v>27.35</v>
      </c>
      <c r="D574" s="45">
        <f>IF($C$13,[1]!obget([1]!obcall("",$B$13,"getInitialMargin",[1]!obMake("","double",$B574))),"")</f>
        <v>0</v>
      </c>
      <c r="E574" s="42">
        <f t="shared" si="26"/>
        <v>547</v>
      </c>
      <c r="F574" s="42">
        <f>IF($D$22,[1]!obget([1]!obcall("",$B$22,"get",[1]!obMake("","int",E574))),"")</f>
        <v>4.0041538770899958</v>
      </c>
      <c r="G574" s="42">
        <f>IF($D$22,[1]!obget([1]!obcall("",$B$23,"get",[1]!obMake("","int",E574)))^2,"")</f>
        <v>3.0793950192576833E-2</v>
      </c>
      <c r="H574" s="42">
        <f>IF($D$22,[1]!obget([1]!obcall("",$B$24,"get",[1]!obMake("","int",E574))),"")</f>
        <v>0.39332559400173323</v>
      </c>
    </row>
    <row r="575" spans="1:257" x14ac:dyDescent="0.3">
      <c r="B575" s="42">
        <f t="shared" si="24"/>
        <v>27.400000000000002</v>
      </c>
      <c r="D575" s="45">
        <f>IF($C$13,[1]!obget([1]!obcall("",$B$13,"getInitialMargin",[1]!obMake("","double",$B575))),"")</f>
        <v>0</v>
      </c>
      <c r="E575" s="42">
        <f t="shared" si="26"/>
        <v>548</v>
      </c>
      <c r="F575" s="42">
        <f>IF($D$22,[1]!obget([1]!obcall("",$B$22,"get",[1]!obMake("","int",E575))),"")</f>
        <v>6.4247528768034021</v>
      </c>
      <c r="G575" s="42">
        <f>IF($D$22,[1]!obget([1]!obcall("",$B$23,"get",[1]!obMake("","int",E575)))^2,"")</f>
        <v>2.1805914648083953E-3</v>
      </c>
      <c r="H575" s="42">
        <f>IF($D$22,[1]!obget([1]!obcall("",$B$24,"get",[1]!obMake("","int",E575))),"")</f>
        <v>0.2322639050961971</v>
      </c>
    </row>
    <row r="576" spans="1:257" x14ac:dyDescent="0.3">
      <c r="B576" s="42">
        <f t="shared" si="24"/>
        <v>27.450000000000003</v>
      </c>
      <c r="D576" s="45">
        <f>IF($C$13,[1]!obget([1]!obcall("",$B$13,"getInitialMargin",[1]!obMake("","double",$B576))),"")</f>
        <v>0</v>
      </c>
      <c r="E576" s="42">
        <f t="shared" si="26"/>
        <v>549</v>
      </c>
      <c r="F576" s="42">
        <f>IF($D$22,[1]!obget([1]!obcall("",$B$22,"get",[1]!obMake("","int",E576))),"")</f>
        <v>7.0114850221438338</v>
      </c>
      <c r="G576" s="42">
        <f>IF($D$22,[1]!obget([1]!obcall("",$B$23,"get",[1]!obMake("","int",E576)))^2,"")</f>
        <v>3.9651091524949715E-2</v>
      </c>
      <c r="H576" s="42">
        <f>IF($D$22,[1]!obget([1]!obcall("",$B$24,"get",[1]!obMake("","int",E576))),"")</f>
        <v>0.23302300170791801</v>
      </c>
    </row>
    <row r="577" spans="2:8" x14ac:dyDescent="0.3">
      <c r="B577" s="42">
        <f t="shared" si="24"/>
        <v>27.5</v>
      </c>
      <c r="D577" s="45">
        <f>IF($C$13,[1]!obget([1]!obcall("",$B$13,"getInitialMargin",[1]!obMake("","double",$B577))),"")</f>
        <v>0</v>
      </c>
      <c r="E577" s="42">
        <f t="shared" si="26"/>
        <v>550</v>
      </c>
      <c r="F577" s="42">
        <f>IF($D$22,[1]!obget([1]!obcall("",$B$22,"get",[1]!obMake("","int",E577))),"")</f>
        <v>47.192068331476953</v>
      </c>
      <c r="G577" s="42">
        <f>IF($D$22,[1]!obget([1]!obcall("",$B$23,"get",[1]!obMake("","int",E577)))^2,"")</f>
        <v>55.865916148321922</v>
      </c>
      <c r="H577" s="42">
        <f>IF($D$22,[1]!obget([1]!obcall("",$B$24,"get",[1]!obMake("","int",E577))),"")</f>
        <v>37.232069818598077</v>
      </c>
    </row>
    <row r="578" spans="2:8" x14ac:dyDescent="0.3">
      <c r="B578" s="42">
        <f t="shared" si="24"/>
        <v>27.55</v>
      </c>
      <c r="D578" s="45">
        <f>IF($C$13,[1]!obget([1]!obcall("",$B$13,"getInitialMargin",[1]!obMake("","double",$B578))),"")</f>
        <v>0</v>
      </c>
      <c r="E578" s="42">
        <f t="shared" si="26"/>
        <v>551</v>
      </c>
      <c r="F578" s="42">
        <f>IF($D$22,[1]!obget([1]!obcall("",$B$22,"get",[1]!obMake("","int",E578))),"")</f>
        <v>3.9614160604667061</v>
      </c>
      <c r="G578" s="42">
        <f>IF($D$22,[1]!obget([1]!obcall("",$B$23,"get",[1]!obMake("","int",E578)))^2,"")</f>
        <v>4.7449038969834632E-3</v>
      </c>
      <c r="H578" s="42">
        <f>IF($D$22,[1]!obget([1]!obcall("",$B$24,"get",[1]!obMake("","int",E578))),"")</f>
        <v>0.39854386544055154</v>
      </c>
    </row>
    <row r="579" spans="2:8" x14ac:dyDescent="0.3">
      <c r="B579" s="42">
        <f t="shared" si="24"/>
        <v>27.6</v>
      </c>
      <c r="D579" s="45">
        <f>IF($C$13,[1]!obget([1]!obcall("",$B$13,"getInitialMargin",[1]!obMake("","double",$B579))),"")</f>
        <v>0</v>
      </c>
      <c r="E579" s="42">
        <f t="shared" si="26"/>
        <v>552</v>
      </c>
      <c r="F579" s="42">
        <f>IF($D$22,[1]!obget([1]!obcall("",$B$22,"get",[1]!obMake("","int",E579))),"")</f>
        <v>5.9940828849313572</v>
      </c>
      <c r="G579" s="42">
        <f>IF($D$22,[1]!obget([1]!obcall("",$B$23,"get",[1]!obMake("","int",E579)))^2,"")</f>
        <v>2.9846476960720367E-4</v>
      </c>
      <c r="H579" s="42">
        <f>IF($D$22,[1]!obget([1]!obcall("",$B$24,"get",[1]!obMake("","int",E579))),"")</f>
        <v>0.24158971762950299</v>
      </c>
    </row>
    <row r="580" spans="2:8" x14ac:dyDescent="0.3">
      <c r="B580" s="42">
        <f t="shared" si="24"/>
        <v>27.650000000000002</v>
      </c>
      <c r="D580" s="45">
        <f>IF($C$13,[1]!obget([1]!obcall("",$B$13,"getInitialMargin",[1]!obMake("","double",$B580))),"")</f>
        <v>0</v>
      </c>
      <c r="E580" s="42">
        <f t="shared" si="26"/>
        <v>553</v>
      </c>
      <c r="F580" s="42">
        <f>IF($D$22,[1]!obget([1]!obcall("",$B$22,"get",[1]!obMake("","int",E580))),"")</f>
        <v>20.430529444862756</v>
      </c>
      <c r="G580" s="42">
        <f>IF($D$22,[1]!obget([1]!obcall("",$B$23,"get",[1]!obMake("","int",E580)))^2,"")</f>
        <v>4.5736175735131619</v>
      </c>
      <c r="H580" s="42">
        <f>IF($D$22,[1]!obget([1]!obcall("",$B$24,"get",[1]!obMake("","int",E580))),"")</f>
        <v>4.4895494185299381</v>
      </c>
    </row>
    <row r="581" spans="2:8" x14ac:dyDescent="0.3">
      <c r="B581" s="42">
        <f t="shared" si="24"/>
        <v>27.700000000000003</v>
      </c>
      <c r="D581" s="45">
        <f>IF($C$13,[1]!obget([1]!obcall("",$B$13,"getInitialMargin",[1]!obMake("","double",$B581))),"")</f>
        <v>0</v>
      </c>
      <c r="E581" s="42">
        <f t="shared" si="26"/>
        <v>554</v>
      </c>
      <c r="F581" s="42">
        <f>IF($D$22,[1]!obget([1]!obcall("",$B$22,"get",[1]!obMake("","int",E581))),"")</f>
        <v>5.0478508829616704</v>
      </c>
      <c r="G581" s="42">
        <f>IF($D$22,[1]!obget([1]!obcall("",$B$23,"get",[1]!obMake("","int",E581)))^2,"")</f>
        <v>0.1080264990324495</v>
      </c>
      <c r="H581" s="42">
        <f>IF($D$22,[1]!obget([1]!obcall("",$B$24,"get",[1]!obMake("","int",E581))),"")</f>
        <v>0.29146640612510155</v>
      </c>
    </row>
    <row r="582" spans="2:8" x14ac:dyDescent="0.3">
      <c r="B582" s="42">
        <f t="shared" si="24"/>
        <v>27.75</v>
      </c>
      <c r="D582" s="45">
        <f>IF($C$13,[1]!obget([1]!obcall("",$B$13,"getInitialMargin",[1]!obMake("","double",$B582))),"")</f>
        <v>0</v>
      </c>
      <c r="E582" s="42">
        <f t="shared" si="26"/>
        <v>555</v>
      </c>
      <c r="F582" s="42">
        <f>IF($D$22,[1]!obget([1]!obcall("",$B$22,"get",[1]!obMake("","int",E582))),"")</f>
        <v>16.957402590989769</v>
      </c>
      <c r="G582" s="42">
        <f>IF($D$22,[1]!obget([1]!obcall("",$B$23,"get",[1]!obMake("","int",E582)))^2,"")</f>
        <v>0.92094887802788916</v>
      </c>
      <c r="H582" s="42">
        <f>IF($D$22,[1]!obget([1]!obcall("",$B$24,"get",[1]!obMake("","int",E582))),"")</f>
        <v>2.608729346053412</v>
      </c>
    </row>
    <row r="583" spans="2:8" x14ac:dyDescent="0.3">
      <c r="B583" s="42">
        <f t="shared" si="24"/>
        <v>27.8</v>
      </c>
      <c r="D583" s="45">
        <f>IF($C$13,[1]!obget([1]!obcall("",$B$13,"getInitialMargin",[1]!obMake("","double",$B583))),"")</f>
        <v>0</v>
      </c>
      <c r="E583" s="42">
        <f t="shared" si="26"/>
        <v>556</v>
      </c>
      <c r="F583" s="42">
        <f>IF($D$22,[1]!obget([1]!obcall("",$B$22,"get",[1]!obMake("","int",E583))),"")</f>
        <v>7.2734971354810867</v>
      </c>
      <c r="G583" s="42">
        <f>IF($D$22,[1]!obget([1]!obcall("",$B$23,"get",[1]!obMake("","int",E583)))^2,"")</f>
        <v>0.17280044482481674</v>
      </c>
      <c r="H583" s="42">
        <f>IF($D$22,[1]!obget([1]!obcall("",$B$24,"get",[1]!obMake("","int",E583))),"")</f>
        <v>0.23837789573398305</v>
      </c>
    </row>
    <row r="584" spans="2:8" x14ac:dyDescent="0.3">
      <c r="B584" s="42">
        <f t="shared" si="24"/>
        <v>27.85</v>
      </c>
      <c r="D584" s="45">
        <f>IF($C$13,[1]!obget([1]!obcall("",$B$13,"getInitialMargin",[1]!obMake("","double",$B584))),"")</f>
        <v>0</v>
      </c>
      <c r="E584" s="42">
        <f t="shared" si="26"/>
        <v>557</v>
      </c>
      <c r="F584" s="42">
        <f>IF($D$22,[1]!obget([1]!obcall("",$B$22,"get",[1]!obMake("","int",E584))),"")</f>
        <v>3.3756562169057149</v>
      </c>
      <c r="G584" s="42">
        <f>IF($D$22,[1]!obget([1]!obcall("",$B$23,"get",[1]!obMake("","int",E584)))^2,"")</f>
        <v>4.3832965917857151E-3</v>
      </c>
      <c r="H584" s="42">
        <f>IF($D$22,[1]!obget([1]!obcall("",$B$24,"get",[1]!obMake("","int",E584))),"")</f>
        <v>0.47836868411190114</v>
      </c>
    </row>
    <row r="585" spans="2:8" x14ac:dyDescent="0.3">
      <c r="B585" s="42">
        <f t="shared" si="24"/>
        <v>27.900000000000002</v>
      </c>
      <c r="D585" s="45">
        <f>IF($C$13,[1]!obget([1]!obcall("",$B$13,"getInitialMargin",[1]!obMake("","double",$B585))),"")</f>
        <v>0</v>
      </c>
      <c r="E585" s="42">
        <f t="shared" si="26"/>
        <v>558</v>
      </c>
      <c r="F585" s="42">
        <f>IF($D$22,[1]!obget([1]!obcall("",$B$22,"get",[1]!obMake("","int",E585))),"")</f>
        <v>5.2711912647639858</v>
      </c>
      <c r="G585" s="42">
        <f>IF($D$22,[1]!obget([1]!obcall("",$B$23,"get",[1]!obMake("","int",E585)))^2,"")</f>
        <v>0.22959722882712627</v>
      </c>
      <c r="H585" s="42">
        <f>IF($D$22,[1]!obget([1]!obcall("",$B$24,"get",[1]!obMake("","int",E585))),"")</f>
        <v>0.2760523478074921</v>
      </c>
    </row>
    <row r="586" spans="2:8" x14ac:dyDescent="0.3">
      <c r="B586" s="42">
        <f t="shared" si="24"/>
        <v>27.950000000000003</v>
      </c>
      <c r="D586" s="45">
        <f>IF($C$13,[1]!obget([1]!obcall("",$B$13,"getInitialMargin",[1]!obMake("","double",$B586))),"")</f>
        <v>0</v>
      </c>
      <c r="E586" s="42">
        <f t="shared" si="26"/>
        <v>559</v>
      </c>
      <c r="F586" s="42">
        <f>IF($D$22,[1]!obget([1]!obcall("",$B$22,"get",[1]!obMake("","int",E586))),"")</f>
        <v>14.63125620077415</v>
      </c>
      <c r="G586" s="42">
        <f>IF($D$22,[1]!obget([1]!obcall("",$B$23,"get",[1]!obMake("","int",E586)))^2,"")</f>
        <v>4.3245967804608254</v>
      </c>
      <c r="H586" s="42">
        <f>IF($D$22,[1]!obget([1]!obcall("",$B$24,"get",[1]!obMake("","int",E586))),"")</f>
        <v>1.6533115767931283</v>
      </c>
    </row>
    <row r="587" spans="2:8" x14ac:dyDescent="0.3">
      <c r="B587" s="42">
        <f t="shared" si="24"/>
        <v>28</v>
      </c>
      <c r="D587" s="45">
        <f>IF($C$13,[1]!obget([1]!obcall("",$B$13,"getInitialMargin",[1]!obMake("","double",$B587))),"")</f>
        <v>0</v>
      </c>
      <c r="E587" s="42">
        <f t="shared" si="26"/>
        <v>560</v>
      </c>
      <c r="F587" s="42">
        <f>IF($D$22,[1]!obget([1]!obcall("",$B$22,"get",[1]!obMake("","int",E587))),"")</f>
        <v>12.866744399926731</v>
      </c>
      <c r="G587" s="42">
        <f>IF($D$22,[1]!obget([1]!obcall("",$B$23,"get",[1]!obMake("","int",E587)))^2,"")</f>
        <v>0.25368271798622399</v>
      </c>
      <c r="H587" s="42">
        <f>IF($D$22,[1]!obget([1]!obcall("",$B$24,"get",[1]!obMake("","int",E587))),"")</f>
        <v>1.0913794944392854</v>
      </c>
    </row>
    <row r="588" spans="2:8" x14ac:dyDescent="0.3">
      <c r="B588" s="42">
        <f t="shared" si="24"/>
        <v>28.05</v>
      </c>
      <c r="D588" s="45">
        <f>IF($C$13,[1]!obget([1]!obcall("",$B$13,"getInitialMargin",[1]!obMake("","double",$B588))),"")</f>
        <v>0</v>
      </c>
      <c r="E588" s="42">
        <f t="shared" si="26"/>
        <v>561</v>
      </c>
      <c r="F588" s="42">
        <f>IF($D$22,[1]!obget([1]!obcall("",$B$22,"get",[1]!obMake("","int",E588))),"")</f>
        <v>4.7618638621428913</v>
      </c>
      <c r="G588" s="42">
        <f>IF($D$22,[1]!obget([1]!obcall("",$B$23,"get",[1]!obMake("","int",E588)))^2,"")</f>
        <v>0.20894980007175232</v>
      </c>
      <c r="H588" s="42">
        <f>IF($D$22,[1]!obget([1]!obcall("",$B$24,"get",[1]!obMake("","int",E588))),"")</f>
        <v>0.31448953497167553</v>
      </c>
    </row>
    <row r="589" spans="2:8" x14ac:dyDescent="0.3">
      <c r="B589" s="42">
        <f t="shared" si="24"/>
        <v>28.1</v>
      </c>
      <c r="D589" s="45">
        <f>IF($C$13,[1]!obget([1]!obcall("",$B$13,"getInitialMargin",[1]!obMake("","double",$B589))),"")</f>
        <v>0</v>
      </c>
      <c r="E589" s="42">
        <f t="shared" si="26"/>
        <v>562</v>
      </c>
      <c r="F589" s="42">
        <f>IF($D$22,[1]!obget([1]!obcall("",$B$22,"get",[1]!obMake("","int",E589))),"")</f>
        <v>6.1671828071058687</v>
      </c>
      <c r="G589" s="42">
        <f>IF($D$22,[1]!obget([1]!obcall("",$B$23,"get",[1]!obMake("","int",E589)))^2,"")</f>
        <v>0.10210378113636182</v>
      </c>
      <c r="H589" s="42">
        <f>IF($D$22,[1]!obget([1]!obcall("",$B$24,"get",[1]!obMake("","int",E589))),"")</f>
        <v>0.23683573494948118</v>
      </c>
    </row>
    <row r="590" spans="2:8" x14ac:dyDescent="0.3">
      <c r="B590" s="42">
        <f t="shared" si="24"/>
        <v>28.150000000000002</v>
      </c>
      <c r="D590" s="45">
        <f>IF($C$13,[1]!obget([1]!obcall("",$B$13,"getInitialMargin",[1]!obMake("","double",$B590))),"")</f>
        <v>0</v>
      </c>
      <c r="E590" s="42">
        <f t="shared" si="26"/>
        <v>563</v>
      </c>
      <c r="F590" s="42">
        <f>IF($D$22,[1]!obget([1]!obcall("",$B$22,"get",[1]!obMake("","int",E590))),"")</f>
        <v>2.7382549865509862</v>
      </c>
      <c r="G590" s="42">
        <f>IF($D$22,[1]!obget([1]!obcall("",$B$23,"get",[1]!obMake("","int",E590)))^2,"")</f>
        <v>0.168917397686072</v>
      </c>
      <c r="H590" s="42">
        <f>IF($D$22,[1]!obget([1]!obcall("",$B$24,"get",[1]!obMake("","int",E590))),"")</f>
        <v>0.58281620005810553</v>
      </c>
    </row>
    <row r="591" spans="2:8" x14ac:dyDescent="0.3">
      <c r="B591" s="42">
        <f t="shared" si="24"/>
        <v>28.200000000000003</v>
      </c>
      <c r="D591" s="45">
        <f>IF($C$13,[1]!obget([1]!obcall("",$B$13,"getInitialMargin",[1]!obMake("","double",$B591))),"")</f>
        <v>0</v>
      </c>
      <c r="E591" s="42">
        <f t="shared" si="26"/>
        <v>564</v>
      </c>
      <c r="F591" s="42">
        <f>IF($D$22,[1]!obget([1]!obcall("",$B$22,"get",[1]!obMake("","int",E591))),"")</f>
        <v>8.6571654941446248</v>
      </c>
      <c r="G591" s="42">
        <f>IF($D$22,[1]!obget([1]!obcall("",$B$23,"get",[1]!obMake("","int",E591)))^2,"")</f>
        <v>0.16405298053334841</v>
      </c>
      <c r="H591" s="42">
        <f>IF($D$22,[1]!obget([1]!obcall("",$B$24,"get",[1]!obMake("","int",E591))),"")</f>
        <v>0.31801721282437523</v>
      </c>
    </row>
    <row r="592" spans="2:8" x14ac:dyDescent="0.3">
      <c r="B592" s="42">
        <f t="shared" si="24"/>
        <v>28.25</v>
      </c>
      <c r="D592" s="45">
        <f>IF($C$13,[1]!obget([1]!obcall("",$B$13,"getInitialMargin",[1]!obMake("","double",$B592))),"")</f>
        <v>0</v>
      </c>
      <c r="E592" s="42">
        <f t="shared" si="26"/>
        <v>565</v>
      </c>
      <c r="F592" s="42">
        <f>IF($D$22,[1]!obget([1]!obcall("",$B$22,"get",[1]!obMake("","int",E592))),"")</f>
        <v>9.0506969484333464</v>
      </c>
      <c r="G592" s="42">
        <f>IF($D$22,[1]!obget([1]!obcall("",$B$23,"get",[1]!obMake("","int",E592)))^2,"")</f>
        <v>3.2633155934758498E-4</v>
      </c>
      <c r="H592" s="42">
        <f>IF($D$22,[1]!obget([1]!obcall("",$B$24,"get",[1]!obMake("","int",E592))),"")</f>
        <v>0.35644248934240541</v>
      </c>
    </row>
    <row r="593" spans="2:8" x14ac:dyDescent="0.3">
      <c r="B593" s="42">
        <f t="shared" si="24"/>
        <v>28.3</v>
      </c>
      <c r="D593" s="45">
        <f>IF($C$13,[1]!obget([1]!obcall("",$B$13,"getInitialMargin",[1]!obMake("","double",$B593))),"")</f>
        <v>0</v>
      </c>
      <c r="E593" s="42">
        <f t="shared" si="26"/>
        <v>566</v>
      </c>
      <c r="F593" s="42">
        <f>IF($D$22,[1]!obget([1]!obcall("",$B$22,"get",[1]!obMake("","int",E593))),"")</f>
        <v>7.9175078445037332</v>
      </c>
      <c r="G593" s="42">
        <f>IF($D$22,[1]!obget([1]!obcall("",$B$23,"get",[1]!obMake("","int",E593)))^2,"")</f>
        <v>0.57278652140943742</v>
      </c>
      <c r="H593" s="42">
        <f>IF($D$22,[1]!obget([1]!obcall("",$B$24,"get",[1]!obMake("","int",E593))),"")</f>
        <v>0.26470076280061083</v>
      </c>
    </row>
    <row r="594" spans="2:8" x14ac:dyDescent="0.3">
      <c r="B594" s="42">
        <f t="shared" si="24"/>
        <v>28.35</v>
      </c>
      <c r="D594" s="45">
        <f>IF($C$13,[1]!obget([1]!obcall("",$B$13,"getInitialMargin",[1]!obMake("","double",$B594))),"")</f>
        <v>0</v>
      </c>
      <c r="E594" s="42">
        <f t="shared" si="26"/>
        <v>567</v>
      </c>
      <c r="F594" s="42">
        <f>IF($D$22,[1]!obget([1]!obcall("",$B$22,"get",[1]!obMake("","int",E594))),"")</f>
        <v>10.718469329797905</v>
      </c>
      <c r="G594" s="42">
        <f>IF($D$22,[1]!obget([1]!obcall("",$B$23,"get",[1]!obMake("","int",E594)))^2,"")</f>
        <v>1.0553590757534847E-2</v>
      </c>
      <c r="H594" s="42">
        <f>IF($D$22,[1]!obget([1]!obcall("",$B$24,"get",[1]!obMake("","int",E594))),"")</f>
        <v>0.59682826510901466</v>
      </c>
    </row>
    <row r="595" spans="2:8" x14ac:dyDescent="0.3">
      <c r="B595" s="42">
        <f t="shared" si="24"/>
        <v>28.400000000000002</v>
      </c>
      <c r="D595" s="45">
        <f>IF($C$13,[1]!obget([1]!obcall("",$B$13,"getInitialMargin",[1]!obMake("","double",$B595))),"")</f>
        <v>0</v>
      </c>
      <c r="E595" s="42">
        <f t="shared" si="26"/>
        <v>568</v>
      </c>
      <c r="F595" s="42">
        <f>IF($D$22,[1]!obget([1]!obcall("",$B$22,"get",[1]!obMake("","int",E595))),"")</f>
        <v>13.532572360174122</v>
      </c>
      <c r="G595" s="42">
        <f>IF($D$22,[1]!obget([1]!obcall("",$B$23,"get",[1]!obMake("","int",E595)))^2,"")</f>
        <v>9.2643114785376637E-2</v>
      </c>
      <c r="H595" s="42">
        <f>IF($D$22,[1]!obget([1]!obcall("",$B$24,"get",[1]!obMake("","int",E595))),"")</f>
        <v>1.286921109684096</v>
      </c>
    </row>
    <row r="596" spans="2:8" x14ac:dyDescent="0.3">
      <c r="B596" s="42">
        <f t="shared" si="24"/>
        <v>28.450000000000003</v>
      </c>
      <c r="D596" s="45">
        <f>IF($C$13,[1]!obget([1]!obcall("",$B$13,"getInitialMargin",[1]!obMake("","double",$B596))),"")</f>
        <v>0</v>
      </c>
      <c r="E596" s="42">
        <f t="shared" si="26"/>
        <v>569</v>
      </c>
      <c r="F596" s="42">
        <f>IF($D$22,[1]!obget([1]!obcall("",$B$22,"get",[1]!obMake("","int",E596))),"")</f>
        <v>7.3762790230097464</v>
      </c>
      <c r="G596" s="42">
        <f>IF($D$22,[1]!obget([1]!obcall("",$B$23,"get",[1]!obMake("","int",E596)))^2,"")</f>
        <v>5.4378619473591863E-3</v>
      </c>
      <c r="H596" s="42">
        <f>IF($D$22,[1]!obget([1]!obcall("",$B$24,"get",[1]!obMake("","int",E596))),"")</f>
        <v>0.24132420802175503</v>
      </c>
    </row>
    <row r="597" spans="2:8" x14ac:dyDescent="0.3">
      <c r="B597" s="42">
        <f t="shared" si="24"/>
        <v>28.5</v>
      </c>
      <c r="D597" s="45">
        <f>IF($C$13,[1]!obget([1]!obcall("",$B$13,"getInitialMargin",[1]!obMake("","double",$B597))),"")</f>
        <v>0</v>
      </c>
      <c r="E597" s="42">
        <f t="shared" si="26"/>
        <v>570</v>
      </c>
      <c r="F597" s="42">
        <f>IF($D$22,[1]!obget([1]!obcall("",$B$22,"get",[1]!obMake("","int",E597))),"")</f>
        <v>7.3047983441930571</v>
      </c>
      <c r="G597" s="42">
        <f>IF($D$22,[1]!obget([1]!obcall("",$B$23,"get",[1]!obMake("","int",E597)))^2,"")</f>
        <v>0.56948040184485904</v>
      </c>
      <c r="H597" s="42">
        <f>IF($D$22,[1]!obget([1]!obcall("",$B$24,"get",[1]!obMake("","int",E597))),"")</f>
        <v>0.23922469975632921</v>
      </c>
    </row>
    <row r="598" spans="2:8" x14ac:dyDescent="0.3">
      <c r="B598" s="42">
        <f t="shared" si="24"/>
        <v>28.55</v>
      </c>
      <c r="D598" s="45">
        <f>IF($C$13,[1]!obget([1]!obcall("",$B$13,"getInitialMargin",[1]!obMake("","double",$B598))),"")</f>
        <v>0</v>
      </c>
      <c r="E598" s="42">
        <f t="shared" si="26"/>
        <v>571</v>
      </c>
      <c r="F598" s="42">
        <f>IF($D$22,[1]!obget([1]!obcall("",$B$22,"get",[1]!obMake("","int",E598))),"")</f>
        <v>9.0489250127599856</v>
      </c>
      <c r="G598" s="42">
        <f>IF($D$22,[1]!obget([1]!obcall("",$B$23,"get",[1]!obMake("","int",E598)))^2,"")</f>
        <v>3.4006593445267934</v>
      </c>
      <c r="H598" s="42">
        <f>IF($D$22,[1]!obget([1]!obcall("",$B$24,"get",[1]!obMake("","int",E598))),"")</f>
        <v>0.35625381626774799</v>
      </c>
    </row>
    <row r="599" spans="2:8" x14ac:dyDescent="0.3">
      <c r="B599" s="42">
        <f t="shared" si="24"/>
        <v>28.6</v>
      </c>
      <c r="D599" s="45">
        <f>IF($C$13,[1]!obget([1]!obcall("",$B$13,"getInitialMargin",[1]!obMake("","double",$B599))),"")</f>
        <v>0</v>
      </c>
      <c r="E599" s="42">
        <f t="shared" si="26"/>
        <v>572</v>
      </c>
      <c r="F599" s="42">
        <f>IF($D$22,[1]!obget([1]!obcall("",$B$22,"get",[1]!obMake("","int",E599))),"")</f>
        <v>6.0687617868885475</v>
      </c>
      <c r="G599" s="42">
        <f>IF($D$22,[1]!obget([1]!obcall("",$B$23,"get",[1]!obMake("","int",E599)))^2,"")</f>
        <v>3.421553014020402</v>
      </c>
      <c r="H599" s="42">
        <f>IF($D$22,[1]!obget([1]!obcall("",$B$24,"get",[1]!obMake("","int",E599))),"")</f>
        <v>0.23937296876423186</v>
      </c>
    </row>
    <row r="600" spans="2:8" x14ac:dyDescent="0.3">
      <c r="B600" s="42">
        <f t="shared" si="24"/>
        <v>28.650000000000002</v>
      </c>
      <c r="D600" s="45">
        <f>IF($C$13,[1]!obget([1]!obcall("",$B$13,"getInitialMargin",[1]!obMake("","double",$B600))),"")</f>
        <v>0</v>
      </c>
      <c r="E600" s="42">
        <f t="shared" si="26"/>
        <v>573</v>
      </c>
      <c r="F600" s="42">
        <f>IF($D$22,[1]!obget([1]!obcall("",$B$22,"get",[1]!obMake("","int",E600))),"")</f>
        <v>7.1469887057724524</v>
      </c>
      <c r="G600" s="42">
        <f>IF($D$22,[1]!obget([1]!obcall("",$B$23,"get",[1]!obMake("","int",E600)))^2,"")</f>
        <v>0.13702622150012086</v>
      </c>
      <c r="H600" s="42">
        <f>IF($D$22,[1]!obget([1]!obcall("",$B$24,"get",[1]!obMake("","int",E600))),"")</f>
        <v>0.23540571567698088</v>
      </c>
    </row>
    <row r="601" spans="2:8" x14ac:dyDescent="0.3">
      <c r="B601" s="42">
        <f t="shared" si="24"/>
        <v>28.700000000000003</v>
      </c>
      <c r="D601" s="45">
        <f>IF($C$13,[1]!obget([1]!obcall("",$B$13,"getInitialMargin",[1]!obMake("","double",$B601))),"")</f>
        <v>0</v>
      </c>
      <c r="E601" s="42">
        <f t="shared" si="26"/>
        <v>574</v>
      </c>
      <c r="F601" s="42">
        <f>IF($D$22,[1]!obget([1]!obcall("",$B$22,"get",[1]!obMake("","int",E601))),"")</f>
        <v>9.2903120927742471</v>
      </c>
      <c r="G601" s="42">
        <f>IF($D$22,[1]!obget([1]!obcall("",$B$23,"get",[1]!obMake("","int",E601)))^2,"")</f>
        <v>4.1148902255246679E-2</v>
      </c>
      <c r="H601" s="42">
        <f>IF($D$22,[1]!obget([1]!obcall("",$B$24,"get",[1]!obMake("","int",E601))),"")</f>
        <v>0.38326096090086548</v>
      </c>
    </row>
    <row r="602" spans="2:8" x14ac:dyDescent="0.3">
      <c r="B602" s="42">
        <f t="shared" si="24"/>
        <v>28.75</v>
      </c>
      <c r="D602" s="45">
        <f>IF($C$13,[1]!obget([1]!obcall("",$B$13,"getInitialMargin",[1]!obMake("","double",$B602))),"")</f>
        <v>0</v>
      </c>
      <c r="E602" s="42">
        <f t="shared" si="26"/>
        <v>575</v>
      </c>
      <c r="F602" s="42">
        <f>IF($D$22,[1]!obget([1]!obcall("",$B$22,"get",[1]!obMake("","int",E602))),"")</f>
        <v>4.2692399796895986</v>
      </c>
      <c r="G602" s="42">
        <f>IF($D$22,[1]!obget([1]!obcall("",$B$23,"get",[1]!obMake("","int",E602)))^2,"")</f>
        <v>0.13415237039584055</v>
      </c>
      <c r="H602" s="42">
        <f>IF($D$22,[1]!obget([1]!obcall("",$B$24,"get",[1]!obMake("","int",E602))),"")</f>
        <v>0.36279920139722516</v>
      </c>
    </row>
    <row r="603" spans="2:8" x14ac:dyDescent="0.3">
      <c r="B603" s="42">
        <f t="shared" ref="B603:B666" si="27">IF($D$22,(ROW(A603)-ROW($A$27))*$C$17,"")</f>
        <v>28.8</v>
      </c>
      <c r="D603" s="45">
        <f>IF($C$13,[1]!obget([1]!obcall("",$B$13,"getInitialMargin",[1]!obMake("","double",$B603))),"")</f>
        <v>0</v>
      </c>
      <c r="E603" s="42">
        <f t="shared" si="26"/>
        <v>576</v>
      </c>
      <c r="F603" s="42">
        <f>IF($D$22,[1]!obget([1]!obcall("",$B$22,"get",[1]!obMake("","int",E603))),"")</f>
        <v>15.596418372377091</v>
      </c>
      <c r="G603" s="42">
        <f>IF($D$22,[1]!obget([1]!obcall("",$B$23,"get",[1]!obMake("","int",E603)))^2,"")</f>
        <v>1.0510553406536077E-3</v>
      </c>
      <c r="H603" s="42">
        <f>IF($D$22,[1]!obget([1]!obcall("",$B$24,"get",[1]!obMake("","int",E603))),"")</f>
        <v>2.0201043175477951</v>
      </c>
    </row>
    <row r="604" spans="2:8" x14ac:dyDescent="0.3">
      <c r="B604" s="42">
        <f t="shared" si="27"/>
        <v>28.85</v>
      </c>
      <c r="D604" s="45">
        <f>IF($C$13,[1]!obget([1]!obcall("",$B$13,"getInitialMargin",[1]!obMake("","double",$B604))),"")</f>
        <v>0</v>
      </c>
      <c r="E604" s="42">
        <f t="shared" ref="E604:E667" si="28">IF($D$22,E603+1,"")</f>
        <v>577</v>
      </c>
      <c r="F604" s="42">
        <f>IF($D$22,[1]!obget([1]!obcall("",$B$22,"get",[1]!obMake("","int",E604))),"")</f>
        <v>9.7923503173985882</v>
      </c>
      <c r="G604" s="42">
        <f>IF($D$22,[1]!obget([1]!obcall("",$B$23,"get",[1]!obMake("","int",E604)))^2,"")</f>
        <v>0.84604312034396401</v>
      </c>
      <c r="H604" s="42">
        <f>IF($D$22,[1]!obget([1]!obcall("",$B$24,"get",[1]!obMake("","int",E604))),"")</f>
        <v>0.4478488991969436</v>
      </c>
    </row>
    <row r="605" spans="2:8" x14ac:dyDescent="0.3">
      <c r="B605" s="42">
        <f t="shared" si="27"/>
        <v>28.900000000000002</v>
      </c>
      <c r="D605" s="45">
        <f>IF($C$13,[1]!obget([1]!obcall("",$B$13,"getInitialMargin",[1]!obMake("","double",$B605))),"")</f>
        <v>0</v>
      </c>
      <c r="E605" s="42">
        <f t="shared" si="28"/>
        <v>578</v>
      </c>
      <c r="F605" s="42">
        <f>IF($D$22,[1]!obget([1]!obcall("",$B$22,"get",[1]!obMake("","int",E605))),"")</f>
        <v>8.5826599530715626</v>
      </c>
      <c r="G605" s="42">
        <f>IF($D$22,[1]!obget([1]!obcall("",$B$23,"get",[1]!obMake("","int",E605)))^2,"")</f>
        <v>0.33544521614375472</v>
      </c>
      <c r="H605" s="42">
        <f>IF($D$22,[1]!obget([1]!obcall("",$B$24,"get",[1]!obMake("","int",E605))),"")</f>
        <v>0.3115288670691061</v>
      </c>
    </row>
    <row r="606" spans="2:8" x14ac:dyDescent="0.3">
      <c r="B606" s="42">
        <f t="shared" si="27"/>
        <v>28.950000000000003</v>
      </c>
      <c r="D606" s="45">
        <f>IF($C$13,[1]!obget([1]!obcall("",$B$13,"getInitialMargin",[1]!obMake("","double",$B606))),"")</f>
        <v>0</v>
      </c>
      <c r="E606" s="42">
        <f t="shared" si="28"/>
        <v>579</v>
      </c>
      <c r="F606" s="42">
        <f>IF($D$22,[1]!obget([1]!obcall("",$B$22,"get",[1]!obMake("","int",E606))),"")</f>
        <v>4.0186733664068548</v>
      </c>
      <c r="G606" s="42">
        <f>IF($D$22,[1]!obget([1]!obcall("",$B$23,"get",[1]!obMake("","int",E606)))^2,"")</f>
        <v>6.7006939728951817E-2</v>
      </c>
      <c r="H606" s="42">
        <f>IF($D$22,[1]!obget([1]!obcall("",$B$24,"get",[1]!obMake("","int",E606))),"")</f>
        <v>0.3915715211869974</v>
      </c>
    </row>
    <row r="607" spans="2:8" x14ac:dyDescent="0.3">
      <c r="B607" s="42">
        <f t="shared" si="27"/>
        <v>29</v>
      </c>
      <c r="D607" s="45">
        <f>IF($C$13,[1]!obget([1]!obcall("",$B$13,"getInitialMargin",[1]!obMake("","double",$B607))),"")</f>
        <v>0</v>
      </c>
      <c r="E607" s="42">
        <f t="shared" si="28"/>
        <v>580</v>
      </c>
      <c r="F607" s="42">
        <f>IF($D$22,[1]!obget([1]!obcall("",$B$22,"get",[1]!obMake("","int",E607))),"")</f>
        <v>12.532086592162477</v>
      </c>
      <c r="G607" s="42">
        <f>IF($D$22,[1]!obget([1]!obcall("",$B$23,"get",[1]!obMake("","int",E607)))^2,"")</f>
        <v>1.7208124348743341</v>
      </c>
      <c r="H607" s="42">
        <f>IF($D$22,[1]!obget([1]!obcall("",$B$24,"get",[1]!obMake("","int",E607))),"")</f>
        <v>1.0006485815741319</v>
      </c>
    </row>
    <row r="608" spans="2:8" x14ac:dyDescent="0.3">
      <c r="B608" s="42">
        <f t="shared" si="27"/>
        <v>29.05</v>
      </c>
      <c r="D608" s="45">
        <f>IF($C$13,[1]!obget([1]!obcall("",$B$13,"getInitialMargin",[1]!obMake("","double",$B608))),"")</f>
        <v>0</v>
      </c>
      <c r="E608" s="42">
        <f t="shared" si="28"/>
        <v>581</v>
      </c>
      <c r="F608" s="42">
        <f>IF($D$22,[1]!obget([1]!obcall("",$B$22,"get",[1]!obMake("","int",E608))),"")</f>
        <v>16.031667315208988</v>
      </c>
      <c r="G608" s="42">
        <f>IF($D$22,[1]!obget([1]!obcall("",$B$23,"get",[1]!obMake("","int",E608)))^2,"")</f>
        <v>0.21923013875971598</v>
      </c>
      <c r="H608" s="42">
        <f>IF($D$22,[1]!obget([1]!obcall("",$B$24,"get",[1]!obMake("","int",E608))),"")</f>
        <v>2.1992611158607875</v>
      </c>
    </row>
    <row r="609" spans="2:8" x14ac:dyDescent="0.3">
      <c r="B609" s="42">
        <f t="shared" si="27"/>
        <v>29.1</v>
      </c>
      <c r="D609" s="45">
        <f>IF($C$13,[1]!obget([1]!obcall("",$B$13,"getInitialMargin",[1]!obMake("","double",$B609))),"")</f>
        <v>0</v>
      </c>
      <c r="E609" s="42">
        <f t="shared" si="28"/>
        <v>582</v>
      </c>
      <c r="F609" s="42">
        <f>IF($D$22,[1]!obget([1]!obcall("",$B$22,"get",[1]!obMake("","int",E609))),"")</f>
        <v>3.8448105853445544</v>
      </c>
      <c r="G609" s="42">
        <f>IF($D$22,[1]!obget([1]!obcall("",$B$23,"get",[1]!obMake("","int",E609)))^2,"")</f>
        <v>0.35141921455047681</v>
      </c>
      <c r="H609" s="42">
        <f>IF($D$22,[1]!obget([1]!obcall("",$B$24,"get",[1]!obMake("","int",E609))),"")</f>
        <v>0.41320043747547119</v>
      </c>
    </row>
    <row r="610" spans="2:8" x14ac:dyDescent="0.3">
      <c r="B610" s="42">
        <f t="shared" si="27"/>
        <v>29.150000000000002</v>
      </c>
      <c r="D610" s="45">
        <f>IF($C$13,[1]!obget([1]!obcall("",$B$13,"getInitialMargin",[1]!obMake("","double",$B610))),"")</f>
        <v>0</v>
      </c>
      <c r="E610" s="42">
        <f t="shared" si="28"/>
        <v>583</v>
      </c>
      <c r="F610" s="42">
        <f>IF($D$22,[1]!obget([1]!obcall("",$B$22,"get",[1]!obMake("","int",E610))),"")</f>
        <v>1.7614486775400517</v>
      </c>
      <c r="G610" s="42">
        <f>IF($D$22,[1]!obget([1]!obcall("",$B$23,"get",[1]!obMake("","int",E610)))^2,"")</f>
        <v>6.4719619830276964E-2</v>
      </c>
      <c r="H610" s="42">
        <f>IF($D$22,[1]!obget([1]!obcall("",$B$24,"get",[1]!obMake("","int",E610))),"")</f>
        <v>0.77844492288266531</v>
      </c>
    </row>
    <row r="611" spans="2:8" x14ac:dyDescent="0.3">
      <c r="B611" s="42">
        <f t="shared" si="27"/>
        <v>29.200000000000003</v>
      </c>
      <c r="D611" s="45">
        <f>IF($C$13,[1]!obget([1]!obcall("",$B$13,"getInitialMargin",[1]!obMake("","double",$B611))),"")</f>
        <v>0</v>
      </c>
      <c r="E611" s="42">
        <f t="shared" si="28"/>
        <v>584</v>
      </c>
      <c r="F611" s="42">
        <f>IF($D$22,[1]!obget([1]!obcall("",$B$22,"get",[1]!obMake("","int",E611))),"")</f>
        <v>6.4071245713147</v>
      </c>
      <c r="G611" s="42">
        <f>IF($D$22,[1]!obget([1]!obcall("",$B$23,"get",[1]!obMake("","int",E611)))^2,"")</f>
        <v>0.21331069127414579</v>
      </c>
      <c r="H611" s="42">
        <f>IF($D$22,[1]!obget([1]!obcall("",$B$24,"get",[1]!obMake("","int",E611))),"")</f>
        <v>0.23248140055101307</v>
      </c>
    </row>
    <row r="612" spans="2:8" x14ac:dyDescent="0.3">
      <c r="B612" s="42">
        <f t="shared" si="27"/>
        <v>29.25</v>
      </c>
      <c r="D612" s="45">
        <f>IF($C$13,[1]!obget([1]!obcall("",$B$13,"getInitialMargin",[1]!obMake("","double",$B612))),"")</f>
        <v>0</v>
      </c>
      <c r="E612" s="42">
        <f t="shared" si="28"/>
        <v>585</v>
      </c>
      <c r="F612" s="42">
        <f>IF($D$22,[1]!obget([1]!obcall("",$B$22,"get",[1]!obMake("","int",E612))),"")</f>
        <v>15.09185702289553</v>
      </c>
      <c r="G612" s="42">
        <f>IF($D$22,[1]!obget([1]!obcall("",$B$23,"get",[1]!obMake("","int",E612)))^2,"")</f>
        <v>4.0779657401377323</v>
      </c>
      <c r="H612" s="42">
        <f>IF($D$22,[1]!obget([1]!obcall("",$B$24,"get",[1]!obMake("","int",E612))),"")</f>
        <v>1.8231128200192996</v>
      </c>
    </row>
    <row r="613" spans="2:8" x14ac:dyDescent="0.3">
      <c r="B613" s="42">
        <f t="shared" si="27"/>
        <v>29.3</v>
      </c>
      <c r="D613" s="45">
        <f>IF($C$13,[1]!obget([1]!obcall("",$B$13,"getInitialMargin",[1]!obMake("","double",$B613))),"")</f>
        <v>0</v>
      </c>
      <c r="E613" s="42">
        <f t="shared" si="28"/>
        <v>586</v>
      </c>
      <c r="F613" s="42">
        <f>IF($D$22,[1]!obget([1]!obcall("",$B$22,"get",[1]!obMake("","int",E613))),"")</f>
        <v>2.3648239332014995</v>
      </c>
      <c r="G613" s="42">
        <f>IF($D$22,[1]!obget([1]!obcall("",$B$23,"get",[1]!obMake("","int",E613)))^2,"")</f>
        <v>1.6802495710825427E-2</v>
      </c>
      <c r="H613" s="42">
        <f>IF($D$22,[1]!obget([1]!obcall("",$B$24,"get",[1]!obMake("","int",E613))),"")</f>
        <v>0.65252248701988014</v>
      </c>
    </row>
    <row r="614" spans="2:8" x14ac:dyDescent="0.3">
      <c r="B614" s="42">
        <f t="shared" si="27"/>
        <v>29.35</v>
      </c>
      <c r="D614" s="45">
        <f>IF($C$13,[1]!obget([1]!obcall("",$B$13,"getInitialMargin",[1]!obMake("","double",$B614))),"")</f>
        <v>0</v>
      </c>
      <c r="E614" s="42">
        <f t="shared" si="28"/>
        <v>587</v>
      </c>
      <c r="F614" s="42">
        <f>IF($D$22,[1]!obget([1]!obcall("",$B$22,"get",[1]!obMake("","int",E614))),"")</f>
        <v>22.386661518658666</v>
      </c>
      <c r="G614" s="42">
        <f>IF($D$22,[1]!obget([1]!obcall("",$B$23,"get",[1]!obMake("","int",E614)))^2,"")</f>
        <v>1.112910125534766</v>
      </c>
      <c r="H614" s="42">
        <f>IF($D$22,[1]!obget([1]!obcall("",$B$24,"get",[1]!obMake("","int",E614))),"")</f>
        <v>5.7884103365923147</v>
      </c>
    </row>
    <row r="615" spans="2:8" x14ac:dyDescent="0.3">
      <c r="B615" s="42">
        <f t="shared" si="27"/>
        <v>29.400000000000002</v>
      </c>
      <c r="D615" s="45">
        <f>IF($C$13,[1]!obget([1]!obcall("",$B$13,"getInitialMargin",[1]!obMake("","double",$B615))),"")</f>
        <v>0</v>
      </c>
      <c r="E615" s="42">
        <f t="shared" si="28"/>
        <v>588</v>
      </c>
      <c r="F615" s="42">
        <f>IF($D$22,[1]!obget([1]!obcall("",$B$22,"get",[1]!obMake("","int",E615))),"")</f>
        <v>4.090362460875979</v>
      </c>
      <c r="G615" s="42">
        <f>IF($D$22,[1]!obget([1]!obcall("",$B$23,"get",[1]!obMake("","int",E615)))^2,"")</f>
        <v>0.13290602742515187</v>
      </c>
      <c r="H615" s="42">
        <f>IF($D$22,[1]!obget([1]!obcall("",$B$24,"get",[1]!obMake("","int",E615))),"")</f>
        <v>0.3830502910213413</v>
      </c>
    </row>
    <row r="616" spans="2:8" x14ac:dyDescent="0.3">
      <c r="B616" s="42">
        <f t="shared" si="27"/>
        <v>29.450000000000003</v>
      </c>
      <c r="D616" s="45">
        <f>IF($C$13,[1]!obget([1]!obcall("",$B$13,"getInitialMargin",[1]!obMake("","double",$B616))),"")</f>
        <v>0</v>
      </c>
      <c r="E616" s="42">
        <f t="shared" si="28"/>
        <v>589</v>
      </c>
      <c r="F616" s="42">
        <f>IF($D$22,[1]!obget([1]!obcall("",$B$22,"get",[1]!obMake("","int",E616))),"")</f>
        <v>11.474816110294849</v>
      </c>
      <c r="G616" s="42">
        <f>IF($D$22,[1]!obget([1]!obcall("",$B$23,"get",[1]!obMake("","int",E616)))^2,"")</f>
        <v>0.77383762656801047</v>
      </c>
      <c r="H616" s="42">
        <f>IF($D$22,[1]!obget([1]!obcall("",$B$24,"get",[1]!obMake("","int",E616))),"")</f>
        <v>0.74719979864313579</v>
      </c>
    </row>
    <row r="617" spans="2:8" x14ac:dyDescent="0.3">
      <c r="B617" s="42">
        <f t="shared" si="27"/>
        <v>29.5</v>
      </c>
      <c r="D617" s="45">
        <f>IF($C$13,[1]!obget([1]!obcall("",$B$13,"getInitialMargin",[1]!obMake("","double",$B617))),"")</f>
        <v>0</v>
      </c>
      <c r="E617" s="42">
        <f t="shared" si="28"/>
        <v>590</v>
      </c>
      <c r="F617" s="42">
        <f>IF($D$22,[1]!obget([1]!obcall("",$B$22,"get",[1]!obMake("","int",E617))),"")</f>
        <v>23.052018820466149</v>
      </c>
      <c r="G617" s="42">
        <f>IF($D$22,[1]!obget([1]!obcall("",$B$23,"get",[1]!obMake("","int",E617)))^2,"")</f>
        <v>0.13285417228236157</v>
      </c>
      <c r="H617" s="42">
        <f>IF($D$22,[1]!obget([1]!obcall("",$B$24,"get",[1]!obMake("","int",E617))),"")</f>
        <v>6.2695457517734754</v>
      </c>
    </row>
    <row r="618" spans="2:8" x14ac:dyDescent="0.3">
      <c r="B618" s="42">
        <f t="shared" si="27"/>
        <v>29.55</v>
      </c>
      <c r="D618" s="45">
        <f>IF($C$13,[1]!obget([1]!obcall("",$B$13,"getInitialMargin",[1]!obMake("","double",$B618))),"")</f>
        <v>0</v>
      </c>
      <c r="E618" s="42">
        <f t="shared" si="28"/>
        <v>591</v>
      </c>
      <c r="F618" s="42">
        <f>IF($D$22,[1]!obget([1]!obcall("",$B$22,"get",[1]!obMake("","int",E618))),"")</f>
        <v>10.718279725970751</v>
      </c>
      <c r="G618" s="42">
        <f>IF($D$22,[1]!obget([1]!obcall("",$B$23,"get",[1]!obMake("","int",E618)))^2,"")</f>
        <v>0.50399176684609526</v>
      </c>
      <c r="H618" s="42">
        <f>IF($D$22,[1]!obget([1]!obcall("",$B$24,"get",[1]!obMake("","int",E618))),"")</f>
        <v>0.59679380481681532</v>
      </c>
    </row>
    <row r="619" spans="2:8" x14ac:dyDescent="0.3">
      <c r="B619" s="42">
        <f t="shared" si="27"/>
        <v>29.6</v>
      </c>
      <c r="D619" s="45">
        <f>IF($C$13,[1]!obget([1]!obcall("",$B$13,"getInitialMargin",[1]!obMake("","double",$B619))),"")</f>
        <v>0</v>
      </c>
      <c r="E619" s="42">
        <f t="shared" si="28"/>
        <v>592</v>
      </c>
      <c r="F619" s="42">
        <f>IF($D$22,[1]!obget([1]!obcall("",$B$22,"get",[1]!obMake("","int",E619))),"")</f>
        <v>4.9494336348173915</v>
      </c>
      <c r="G619" s="42">
        <f>IF($D$22,[1]!obget([1]!obcall("",$B$23,"get",[1]!obMake("","int",E619)))^2,"")</f>
        <v>5.6886111500309882E-3</v>
      </c>
      <c r="H619" s="42">
        <f>IF($D$22,[1]!obget([1]!obcall("",$B$24,"get",[1]!obMake("","int",E619))),"")</f>
        <v>0.29897302255238734</v>
      </c>
    </row>
    <row r="620" spans="2:8" x14ac:dyDescent="0.3">
      <c r="B620" s="42">
        <f t="shared" si="27"/>
        <v>29.650000000000002</v>
      </c>
      <c r="D620" s="45">
        <f>IF($C$13,[1]!obget([1]!obcall("",$B$13,"getInitialMargin",[1]!obMake("","double",$B620))),"")</f>
        <v>0</v>
      </c>
      <c r="E620" s="42">
        <f t="shared" si="28"/>
        <v>593</v>
      </c>
      <c r="F620" s="42">
        <f>IF($D$22,[1]!obget([1]!obcall("",$B$22,"get",[1]!obMake("","int",E620))),"")</f>
        <v>7.7831827005095215</v>
      </c>
      <c r="G620" s="42">
        <f>IF($D$22,[1]!obget([1]!obcall("",$B$23,"get",[1]!obMake("","int",E620)))^2,"")</f>
        <v>2.1212000927843215</v>
      </c>
      <c r="H620" s="42">
        <f>IF($D$22,[1]!obget([1]!obcall("",$B$24,"get",[1]!obMake("","int",E620))),"")</f>
        <v>0.25766621860656214</v>
      </c>
    </row>
    <row r="621" spans="2:8" x14ac:dyDescent="0.3">
      <c r="B621" s="42">
        <f t="shared" si="27"/>
        <v>29.700000000000003</v>
      </c>
      <c r="D621" s="45">
        <f>IF($C$13,[1]!obget([1]!obcall("",$B$13,"getInitialMargin",[1]!obMake("","double",$B621))),"")</f>
        <v>0</v>
      </c>
      <c r="E621" s="42">
        <f t="shared" si="28"/>
        <v>594</v>
      </c>
      <c r="F621" s="42">
        <f>IF($D$22,[1]!obget([1]!obcall("",$B$22,"get",[1]!obMake("","int",E621))),"")</f>
        <v>16.755035098485344</v>
      </c>
      <c r="G621" s="42">
        <f>IF($D$22,[1]!obget([1]!obcall("",$B$23,"get",[1]!obMake("","int",E621)))^2,"")</f>
        <v>6.0929083781697091E-2</v>
      </c>
      <c r="H621" s="42">
        <f>IF($D$22,[1]!obget([1]!obcall("",$B$24,"get",[1]!obMake("","int",E621))),"")</f>
        <v>2.515917006499631</v>
      </c>
    </row>
    <row r="622" spans="2:8" x14ac:dyDescent="0.3">
      <c r="B622" s="42">
        <f t="shared" si="27"/>
        <v>29.75</v>
      </c>
      <c r="D622" s="45">
        <f>IF($C$13,[1]!obget([1]!obcall("",$B$13,"getInitialMargin",[1]!obMake("","double",$B622))),"")</f>
        <v>0</v>
      </c>
      <c r="E622" s="42">
        <f t="shared" si="28"/>
        <v>595</v>
      </c>
      <c r="F622" s="42">
        <f>IF($D$22,[1]!obget([1]!obcall("",$B$22,"get",[1]!obMake("","int",E622))),"")</f>
        <v>4.7878096578341438</v>
      </c>
      <c r="G622" s="42">
        <f>IF($D$22,[1]!obget([1]!obcall("",$B$23,"get",[1]!obMake("","int",E622)))^2,"")</f>
        <v>0.28764941034995706</v>
      </c>
      <c r="H622" s="42">
        <f>IF($D$22,[1]!obget([1]!obcall("",$B$24,"get",[1]!obMake("","int",E622))),"")</f>
        <v>0.31224861082441446</v>
      </c>
    </row>
    <row r="623" spans="2:8" x14ac:dyDescent="0.3">
      <c r="B623" s="42">
        <f t="shared" si="27"/>
        <v>29.8</v>
      </c>
      <c r="D623" s="45">
        <f>IF($C$13,[1]!obget([1]!obcall("",$B$13,"getInitialMargin",[1]!obMake("","double",$B623))),"")</f>
        <v>0</v>
      </c>
      <c r="E623" s="42">
        <f t="shared" si="28"/>
        <v>596</v>
      </c>
      <c r="F623" s="42">
        <f>IF($D$22,[1]!obget([1]!obcall("",$B$22,"get",[1]!obMake("","int",E623))),"")</f>
        <v>13.109793024295119</v>
      </c>
      <c r="G623" s="42">
        <f>IF($D$22,[1]!obget([1]!obcall("",$B$23,"get",[1]!obMake("","int",E623)))^2,"")</f>
        <v>2.9973109136165554</v>
      </c>
      <c r="H623" s="42">
        <f>IF($D$22,[1]!obget([1]!obcall("",$B$24,"get",[1]!obMake("","int",E623))),"")</f>
        <v>1.1604407676084199</v>
      </c>
    </row>
    <row r="624" spans="2:8" x14ac:dyDescent="0.3">
      <c r="B624" s="42">
        <f t="shared" si="27"/>
        <v>29.85</v>
      </c>
      <c r="D624" s="45">
        <f>IF($C$13,[1]!obget([1]!obcall("",$B$13,"getInitialMargin",[1]!obMake("","double",$B624))),"")</f>
        <v>0</v>
      </c>
      <c r="E624" s="42">
        <f t="shared" si="28"/>
        <v>597</v>
      </c>
      <c r="F624" s="42">
        <f>IF($D$22,[1]!obget([1]!obcall("",$B$22,"get",[1]!obMake("","int",E624))),"")</f>
        <v>15.072643823060762</v>
      </c>
      <c r="G624" s="42">
        <f>IF($D$22,[1]!obget([1]!obcall("",$B$23,"get",[1]!obMake("","int",E624)))^2,"")</f>
        <v>0.23589825375883908</v>
      </c>
      <c r="H624" s="42">
        <f>IF($D$22,[1]!obget([1]!obcall("",$B$24,"get",[1]!obMake("","int",E624))),"")</f>
        <v>1.815838561794286</v>
      </c>
    </row>
    <row r="625" spans="2:8" x14ac:dyDescent="0.3">
      <c r="B625" s="42">
        <f t="shared" si="27"/>
        <v>29.900000000000002</v>
      </c>
      <c r="D625" s="45">
        <f>IF($C$13,[1]!obget([1]!obcall("",$B$13,"getInitialMargin",[1]!obMake("","double",$B625))),"")</f>
        <v>0</v>
      </c>
      <c r="E625" s="42">
        <f t="shared" si="28"/>
        <v>598</v>
      </c>
      <c r="F625" s="42">
        <f>IF($D$22,[1]!obget([1]!obcall("",$B$22,"get",[1]!obMake("","int",E625))),"")</f>
        <v>18.801529140394035</v>
      </c>
      <c r="G625" s="42">
        <f>IF($D$22,[1]!obget([1]!obcall("",$B$23,"get",[1]!obMake("","int",E625)))^2,"")</f>
        <v>4.2272595609667878</v>
      </c>
      <c r="H625" s="42">
        <f>IF($D$22,[1]!obget([1]!obcall("",$B$24,"get",[1]!obMake("","int",E625))),"")</f>
        <v>3.5396301400207175</v>
      </c>
    </row>
    <row r="626" spans="2:8" x14ac:dyDescent="0.3">
      <c r="B626" s="42">
        <f t="shared" si="27"/>
        <v>29.950000000000003</v>
      </c>
      <c r="D626" s="45">
        <f>IF($C$13,[1]!obget([1]!obcall("",$B$13,"getInitialMargin",[1]!obMake("","double",$B626))),"")</f>
        <v>0</v>
      </c>
      <c r="E626" s="42">
        <f t="shared" si="28"/>
        <v>599</v>
      </c>
      <c r="F626" s="42">
        <f>IF($D$22,[1]!obget([1]!obcall("",$B$22,"get",[1]!obMake("","int",E626))),"")</f>
        <v>13.038533637822685</v>
      </c>
      <c r="G626" s="42">
        <f>IF($D$22,[1]!obget([1]!obcall("",$B$23,"get",[1]!obMake("","int",E626)))^2,"")</f>
        <v>2.7579459822092627</v>
      </c>
      <c r="H626" s="42">
        <f>IF($D$22,[1]!obget([1]!obcall("",$B$24,"get",[1]!obMake("","int",E626))),"")</f>
        <v>1.1399165894683509</v>
      </c>
    </row>
    <row r="627" spans="2:8" x14ac:dyDescent="0.3">
      <c r="B627" s="42">
        <f t="shared" si="27"/>
        <v>30</v>
      </c>
      <c r="D627" s="45">
        <f>IF($C$13,[1]!obget([1]!obcall("",$B$13,"getInitialMargin",[1]!obMake("","double",$B627))),"")</f>
        <v>0</v>
      </c>
      <c r="E627" s="42">
        <f t="shared" si="28"/>
        <v>600</v>
      </c>
      <c r="F627" s="42">
        <f>IF($D$22,[1]!obget([1]!obcall("",$B$22,"get",[1]!obMake("","int",E627))),"")</f>
        <v>5.0979250578794026</v>
      </c>
      <c r="G627" s="42">
        <f>IF($D$22,[1]!obget([1]!obcall("",$B$23,"get",[1]!obMake("","int",E627)))^2,"")</f>
        <v>0.31945849418448657</v>
      </c>
      <c r="H627" s="42">
        <f>IF($D$22,[1]!obget([1]!obcall("",$B$24,"get",[1]!obMake("","int",E627))),"")</f>
        <v>0.28781479242310704</v>
      </c>
    </row>
    <row r="628" spans="2:8" x14ac:dyDescent="0.3">
      <c r="B628" s="42">
        <f t="shared" si="27"/>
        <v>30.05</v>
      </c>
      <c r="D628" s="45">
        <f>IF($C$13,[1]!obget([1]!obcall("",$B$13,"getInitialMargin",[1]!obMake("","double",$B628))),"")</f>
        <v>0</v>
      </c>
      <c r="E628" s="42">
        <f t="shared" si="28"/>
        <v>601</v>
      </c>
      <c r="F628" s="42">
        <f>IF($D$22,[1]!obget([1]!obcall("",$B$22,"get",[1]!obMake("","int",E628))),"")</f>
        <v>18.286641563224837</v>
      </c>
      <c r="G628" s="42">
        <f>IF($D$22,[1]!obget([1]!obcall("",$B$23,"get",[1]!obMake("","int",E628)))^2,"")</f>
        <v>0.68409962891100462</v>
      </c>
      <c r="H628" s="42">
        <f>IF($D$22,[1]!obget([1]!obcall("",$B$24,"get",[1]!obMake("","int",E628))),"")</f>
        <v>3.2642817332932479</v>
      </c>
    </row>
    <row r="629" spans="2:8" x14ac:dyDescent="0.3">
      <c r="B629" s="42">
        <f t="shared" si="27"/>
        <v>30.1</v>
      </c>
      <c r="D629" s="45">
        <f>IF($C$13,[1]!obget([1]!obcall("",$B$13,"getInitialMargin",[1]!obMake("","double",$B629))),"")</f>
        <v>0</v>
      </c>
      <c r="E629" s="42">
        <f t="shared" si="28"/>
        <v>602</v>
      </c>
      <c r="F629" s="42">
        <f>IF($D$22,[1]!obget([1]!obcall("",$B$22,"get",[1]!obMake("","int",E629))),"")</f>
        <v>7.4342630136146681</v>
      </c>
      <c r="G629" s="42">
        <f>IF($D$22,[1]!obget([1]!obcall("",$B$23,"get",[1]!obMake("","int",E629)))^2,"")</f>
        <v>2.7681855962563933E-2</v>
      </c>
      <c r="H629" s="42">
        <f>IF($D$22,[1]!obget([1]!obcall("",$B$24,"get",[1]!obMake("","int",E629))),"")</f>
        <v>0.24319661680022464</v>
      </c>
    </row>
    <row r="630" spans="2:8" x14ac:dyDescent="0.3">
      <c r="B630" s="42">
        <f t="shared" si="27"/>
        <v>30.150000000000002</v>
      </c>
      <c r="D630" s="45">
        <f>IF($C$13,[1]!obget([1]!obcall("",$B$13,"getInitialMargin",[1]!obMake("","double",$B630))),"")</f>
        <v>0</v>
      </c>
      <c r="E630" s="42">
        <f t="shared" si="28"/>
        <v>603</v>
      </c>
      <c r="F630" s="42">
        <f>IF($D$22,[1]!obget([1]!obcall("",$B$22,"get",[1]!obMake("","int",E630))),"")</f>
        <v>4.3723929198407658</v>
      </c>
      <c r="G630" s="42">
        <f>IF($D$22,[1]!obget([1]!obcall("",$B$23,"get",[1]!obMake("","int",E630)))^2,"")</f>
        <v>4.3976526603882328E-2</v>
      </c>
      <c r="H630" s="42">
        <f>IF($D$22,[1]!obget([1]!obcall("",$B$24,"get",[1]!obMake("","int",E630))),"")</f>
        <v>0.35177723550988194</v>
      </c>
    </row>
    <row r="631" spans="2:8" x14ac:dyDescent="0.3">
      <c r="B631" s="42">
        <f t="shared" si="27"/>
        <v>30.200000000000003</v>
      </c>
      <c r="D631" s="45">
        <f>IF($C$13,[1]!obget([1]!obcall("",$B$13,"getInitialMargin",[1]!obMake("","double",$B631))),"")</f>
        <v>0</v>
      </c>
      <c r="E631" s="42">
        <f t="shared" si="28"/>
        <v>604</v>
      </c>
      <c r="F631" s="42">
        <f>IF($D$22,[1]!obget([1]!obcall("",$B$22,"get",[1]!obMake("","int",E631))),"")</f>
        <v>6.5124622986946967</v>
      </c>
      <c r="G631" s="42">
        <f>IF($D$22,[1]!obget([1]!obcall("",$B$23,"get",[1]!obMake("","int",E631)))^2,"")</f>
        <v>1.9151372774063872E-2</v>
      </c>
      <c r="H631" s="42">
        <f>IF($D$22,[1]!obget([1]!obcall("",$B$24,"get",[1]!obMake("","int",E631))),"")</f>
        <v>0.23139015141924679</v>
      </c>
    </row>
    <row r="632" spans="2:8" x14ac:dyDescent="0.3">
      <c r="B632" s="42">
        <f t="shared" si="27"/>
        <v>30.25</v>
      </c>
      <c r="D632" s="45">
        <f>IF($C$13,[1]!obget([1]!obcall("",$B$13,"getInitialMargin",[1]!obMake("","double",$B632))),"")</f>
        <v>0</v>
      </c>
      <c r="E632" s="42">
        <f t="shared" si="28"/>
        <v>605</v>
      </c>
      <c r="F632" s="42">
        <f>IF($D$22,[1]!obget([1]!obcall("",$B$22,"get",[1]!obMake("","int",E632))),"")</f>
        <v>4.8385638335626426</v>
      </c>
      <c r="G632" s="42">
        <f>IF($D$22,[1]!obget([1]!obcall("",$B$23,"get",[1]!obMake("","int",E632)))^2,"")</f>
        <v>0.10258493365423348</v>
      </c>
      <c r="H632" s="42">
        <f>IF($D$22,[1]!obget([1]!obcall("",$B$24,"get",[1]!obMake("","int",E632))),"")</f>
        <v>0.30795280535403735</v>
      </c>
    </row>
    <row r="633" spans="2:8" x14ac:dyDescent="0.3">
      <c r="B633" s="42">
        <f t="shared" si="27"/>
        <v>30.3</v>
      </c>
      <c r="D633" s="45">
        <f>IF($C$13,[1]!obget([1]!obcall("",$B$13,"getInitialMargin",[1]!obMake("","double",$B633))),"")</f>
        <v>0</v>
      </c>
      <c r="E633" s="42">
        <f t="shared" si="28"/>
        <v>606</v>
      </c>
      <c r="F633" s="42">
        <f>IF($D$22,[1]!obget([1]!obcall("",$B$22,"get",[1]!obMake("","int",E633))),"")</f>
        <v>8.1433534702446462</v>
      </c>
      <c r="G633" s="42">
        <f>IF($D$22,[1]!obget([1]!obcall("",$B$23,"get",[1]!obMake("","int",E633)))^2,"")</f>
        <v>0.39119354539358969</v>
      </c>
      <c r="H633" s="42">
        <f>IF($D$22,[1]!obget([1]!obcall("",$B$24,"get",[1]!obMake("","int",E633))),"")</f>
        <v>0.27836291938254742</v>
      </c>
    </row>
    <row r="634" spans="2:8" x14ac:dyDescent="0.3">
      <c r="B634" s="42">
        <f t="shared" si="27"/>
        <v>30.35</v>
      </c>
      <c r="D634" s="45">
        <f>IF($C$13,[1]!obget([1]!obcall("",$B$13,"getInitialMargin",[1]!obMake("","double",$B634))),"")</f>
        <v>0</v>
      </c>
      <c r="E634" s="42">
        <f t="shared" si="28"/>
        <v>607</v>
      </c>
      <c r="F634" s="42">
        <f>IF($D$22,[1]!obget([1]!obcall("",$B$22,"get",[1]!obMake("","int",E634))),"")</f>
        <v>6.5821685045201566</v>
      </c>
      <c r="G634" s="42">
        <f>IF($D$22,[1]!obget([1]!obcall("",$B$23,"get",[1]!obMake("","int",E634)))^2,"")</f>
        <v>0.36815400225181516</v>
      </c>
      <c r="H634" s="42">
        <f>IF($D$22,[1]!obget([1]!obcall("",$B$24,"get",[1]!obMake("","int",E634))),"")</f>
        <v>0.23094324174460701</v>
      </c>
    </row>
    <row r="635" spans="2:8" x14ac:dyDescent="0.3">
      <c r="B635" s="42">
        <f t="shared" si="27"/>
        <v>30.400000000000002</v>
      </c>
      <c r="D635" s="45">
        <f>IF($C$13,[1]!obget([1]!obcall("",$B$13,"getInitialMargin",[1]!obMake("","double",$B635))),"")</f>
        <v>0</v>
      </c>
      <c r="E635" s="42">
        <f t="shared" si="28"/>
        <v>608</v>
      </c>
      <c r="F635" s="42">
        <f>IF($D$22,[1]!obget([1]!obcall("",$B$22,"get",[1]!obMake("","int",E635))),"")</f>
        <v>12.78849291583278</v>
      </c>
      <c r="G635" s="42">
        <f>IF($D$22,[1]!obget([1]!obcall("",$B$23,"get",[1]!obMake("","int",E635)))^2,"")</f>
        <v>1.2521112794871787</v>
      </c>
      <c r="H635" s="42">
        <f>IF($D$22,[1]!obget([1]!obcall("",$B$24,"get",[1]!obMake("","int",E635))),"")</f>
        <v>1.0697117490365891</v>
      </c>
    </row>
    <row r="636" spans="2:8" x14ac:dyDescent="0.3">
      <c r="B636" s="42">
        <f t="shared" si="27"/>
        <v>30.450000000000003</v>
      </c>
      <c r="D636" s="45">
        <f>IF($C$13,[1]!obget([1]!obcall("",$B$13,"getInitialMargin",[1]!obMake("","double",$B636))),"")</f>
        <v>0</v>
      </c>
      <c r="E636" s="42">
        <f t="shared" si="28"/>
        <v>609</v>
      </c>
      <c r="F636" s="42">
        <f>IF($D$22,[1]!obget([1]!obcall("",$B$22,"get",[1]!obMake("","int",E636))),"")</f>
        <v>7.3668675974566851</v>
      </c>
      <c r="G636" s="42">
        <f>IF($D$22,[1]!obget([1]!obcall("",$B$23,"get",[1]!obMake("","int",E636)))^2,"")</f>
        <v>1.1440875567808669E-3</v>
      </c>
      <c r="H636" s="42">
        <f>IF($D$22,[1]!obget([1]!obcall("",$B$24,"get",[1]!obMake("","int",E636))),"")</f>
        <v>0.24103460256044928</v>
      </c>
    </row>
    <row r="637" spans="2:8" x14ac:dyDescent="0.3">
      <c r="B637" s="42">
        <f t="shared" si="27"/>
        <v>30.5</v>
      </c>
      <c r="D637" s="45">
        <f>IF($C$13,[1]!obget([1]!obcall("",$B$13,"getInitialMargin",[1]!obMake("","double",$B637))),"")</f>
        <v>0</v>
      </c>
      <c r="E637" s="42">
        <f t="shared" si="28"/>
        <v>610</v>
      </c>
      <c r="F637" s="42">
        <f>IF($D$22,[1]!obget([1]!obcall("",$B$22,"get",[1]!obMake("","int",E637))),"")</f>
        <v>9.0307092834772984</v>
      </c>
      <c r="G637" s="42">
        <f>IF($D$22,[1]!obget([1]!obcall("",$B$23,"get",[1]!obMake("","int",E637)))^2,"")</f>
        <v>0.29116340915239397</v>
      </c>
      <c r="H637" s="42">
        <f>IF($D$22,[1]!obget([1]!obcall("",$B$24,"get",[1]!obMake("","int",E637))),"")</f>
        <v>0.35432244472318097</v>
      </c>
    </row>
    <row r="638" spans="2:8" x14ac:dyDescent="0.3">
      <c r="B638" s="42">
        <f t="shared" si="27"/>
        <v>30.55</v>
      </c>
      <c r="D638" s="45">
        <f>IF($C$13,[1]!obget([1]!obcall("",$B$13,"getInitialMargin",[1]!obMake("","double",$B638))),"")</f>
        <v>0</v>
      </c>
      <c r="E638" s="42">
        <f t="shared" si="28"/>
        <v>611</v>
      </c>
      <c r="F638" s="42">
        <f>IF($D$22,[1]!obget([1]!obcall("",$B$22,"get",[1]!obMake("","int",E638))),"")</f>
        <v>16.301636240273609</v>
      </c>
      <c r="G638" s="42">
        <f>IF($D$22,[1]!obget([1]!obcall("",$B$23,"get",[1]!obMake("","int",E638)))^2,"")</f>
        <v>2.0990080512007072</v>
      </c>
      <c r="H638" s="42">
        <f>IF($D$22,[1]!obget([1]!obcall("",$B$24,"get",[1]!obMake("","int",E638))),"")</f>
        <v>2.3146797574274913</v>
      </c>
    </row>
    <row r="639" spans="2:8" x14ac:dyDescent="0.3">
      <c r="B639" s="42">
        <f t="shared" si="27"/>
        <v>30.6</v>
      </c>
      <c r="D639" s="45">
        <f>IF($C$13,[1]!obget([1]!obcall("",$B$13,"getInitialMargin",[1]!obMake("","double",$B639))),"")</f>
        <v>0</v>
      </c>
      <c r="E639" s="42">
        <f t="shared" si="28"/>
        <v>612</v>
      </c>
      <c r="F639" s="42">
        <f>IF($D$22,[1]!obget([1]!obcall("",$B$22,"get",[1]!obMake("","int",E639))),"")</f>
        <v>9.8485413834892466</v>
      </c>
      <c r="G639" s="42">
        <f>IF($D$22,[1]!obget([1]!obcall("",$B$23,"get",[1]!obMake("","int",E639)))^2,"")</f>
        <v>0.383667802017991</v>
      </c>
      <c r="H639" s="42">
        <f>IF($D$22,[1]!obget([1]!obcall("",$B$24,"get",[1]!obMake("","int",E639))),"")</f>
        <v>0.45578546867733705</v>
      </c>
    </row>
    <row r="640" spans="2:8" x14ac:dyDescent="0.3">
      <c r="B640" s="42">
        <f t="shared" si="27"/>
        <v>30.650000000000002</v>
      </c>
      <c r="D640" s="45">
        <f>IF($C$13,[1]!obget([1]!obcall("",$B$13,"getInitialMargin",[1]!obMake("","double",$B640))),"")</f>
        <v>0</v>
      </c>
      <c r="E640" s="42">
        <f t="shared" si="28"/>
        <v>613</v>
      </c>
      <c r="F640" s="42">
        <f>IF($D$22,[1]!obget([1]!obcall("",$B$22,"get",[1]!obMake("","int",E640))),"")</f>
        <v>8.8652171061925511</v>
      </c>
      <c r="G640" s="42">
        <f>IF($D$22,[1]!obget([1]!obcall("",$B$23,"get",[1]!obMake("","int",E640)))^2,"")</f>
        <v>2.7538992098577529E-4</v>
      </c>
      <c r="H640" s="42">
        <f>IF($D$22,[1]!obget([1]!obcall("",$B$24,"get",[1]!obMake("","int",E640))),"")</f>
        <v>0.33746142873285434</v>
      </c>
    </row>
    <row r="641" spans="2:8" x14ac:dyDescent="0.3">
      <c r="B641" s="42">
        <f t="shared" si="27"/>
        <v>30.700000000000003</v>
      </c>
      <c r="D641" s="45">
        <f>IF($C$13,[1]!obget([1]!obcall("",$B$13,"getInitialMargin",[1]!obMake("","double",$B641))),"")</f>
        <v>0</v>
      </c>
      <c r="E641" s="42">
        <f t="shared" si="28"/>
        <v>614</v>
      </c>
      <c r="F641" s="42">
        <f>IF($D$22,[1]!obget([1]!obcall("",$B$22,"get",[1]!obMake("","int",E641))),"")</f>
        <v>5.8880726607130534</v>
      </c>
      <c r="G641" s="42">
        <f>IF($D$22,[1]!obget([1]!obcall("",$B$23,"get",[1]!obMake("","int",E641)))^2,"")</f>
        <v>6.8038694883692852E-2</v>
      </c>
      <c r="H641" s="42">
        <f>IF($D$22,[1]!obget([1]!obcall("",$B$24,"get",[1]!obMake("","int",E641))),"")</f>
        <v>0.24516854455398518</v>
      </c>
    </row>
    <row r="642" spans="2:8" x14ac:dyDescent="0.3">
      <c r="B642" s="42">
        <f t="shared" si="27"/>
        <v>30.75</v>
      </c>
      <c r="D642" s="45">
        <f>IF($C$13,[1]!obget([1]!obcall("",$B$13,"getInitialMargin",[1]!obMake("","double",$B642))),"")</f>
        <v>0</v>
      </c>
      <c r="E642" s="42">
        <f t="shared" si="28"/>
        <v>615</v>
      </c>
      <c r="F642" s="42">
        <f>IF($D$22,[1]!obget([1]!obcall("",$B$22,"get",[1]!obMake("","int",E642))),"")</f>
        <v>4.6246030760156538</v>
      </c>
      <c r="G642" s="42">
        <f>IF($D$22,[1]!obget([1]!obcall("",$B$23,"get",[1]!obMake("","int",E642)))^2,"")</f>
        <v>8.5602894743042925E-3</v>
      </c>
      <c r="H642" s="42">
        <f>IF($D$22,[1]!obget([1]!obcall("",$B$24,"get",[1]!obMake("","int",E642))),"")</f>
        <v>0.32684995800121824</v>
      </c>
    </row>
    <row r="643" spans="2:8" x14ac:dyDescent="0.3">
      <c r="B643" s="42">
        <f t="shared" si="27"/>
        <v>30.8</v>
      </c>
      <c r="D643" s="45">
        <f>IF($C$13,[1]!obget([1]!obcall("",$B$13,"getInitialMargin",[1]!obMake("","double",$B643))),"")</f>
        <v>0</v>
      </c>
      <c r="E643" s="42">
        <f t="shared" si="28"/>
        <v>616</v>
      </c>
      <c r="F643" s="42">
        <f>IF($D$22,[1]!obget([1]!obcall("",$B$22,"get",[1]!obMake("","int",E643))),"")</f>
        <v>6.7271840870711497</v>
      </c>
      <c r="G643" s="42">
        <f>IF($D$22,[1]!obget([1]!obcall("",$B$23,"get",[1]!obMake("","int",E643)))^2,"")</f>
        <v>4.5704125341074001E-3</v>
      </c>
      <c r="H643" s="42">
        <f>IF($D$22,[1]!obget([1]!obcall("",$B$24,"get",[1]!obMake("","int",E643))),"")</f>
        <v>0.23071583043036337</v>
      </c>
    </row>
    <row r="644" spans="2:8" x14ac:dyDescent="0.3">
      <c r="B644" s="42">
        <f t="shared" si="27"/>
        <v>30.85</v>
      </c>
      <c r="D644" s="45">
        <f>IF($C$13,[1]!obget([1]!obcall("",$B$13,"getInitialMargin",[1]!obMake("","double",$B644))),"")</f>
        <v>0</v>
      </c>
      <c r="E644" s="42">
        <f t="shared" si="28"/>
        <v>617</v>
      </c>
      <c r="F644" s="42">
        <f>IF($D$22,[1]!obget([1]!obcall("",$B$22,"get",[1]!obMake("","int",E644))),"")</f>
        <v>11.749149412183947</v>
      </c>
      <c r="G644" s="42">
        <f>IF($D$22,[1]!obget([1]!obcall("",$B$23,"get",[1]!obMake("","int",E644)))^2,"")</f>
        <v>0.88156396446839924</v>
      </c>
      <c r="H644" s="42">
        <f>IF($D$22,[1]!obget([1]!obcall("",$B$24,"get",[1]!obMake("","int",E644))),"")</f>
        <v>0.80811836280616678</v>
      </c>
    </row>
    <row r="645" spans="2:8" x14ac:dyDescent="0.3">
      <c r="B645" s="42">
        <f t="shared" si="27"/>
        <v>30.900000000000002</v>
      </c>
      <c r="D645" s="45">
        <f>IF($C$13,[1]!obget([1]!obcall("",$B$13,"getInitialMargin",[1]!obMake("","double",$B645))),"")</f>
        <v>0</v>
      </c>
      <c r="E645" s="42">
        <f t="shared" si="28"/>
        <v>618</v>
      </c>
      <c r="F645" s="42">
        <f>IF($D$22,[1]!obget([1]!obcall("",$B$22,"get",[1]!obMake("","int",E645))),"")</f>
        <v>6.3713739451492044</v>
      </c>
      <c r="G645" s="42">
        <f>IF($D$22,[1]!obget([1]!obcall("",$B$23,"get",[1]!obMake("","int",E645)))^2,"")</f>
        <v>9.6580501759592263E-2</v>
      </c>
      <c r="H645" s="42">
        <f>IF($D$22,[1]!obget([1]!obcall("",$B$24,"get",[1]!obMake("","int",E645))),"")</f>
        <v>0.23296552980148133</v>
      </c>
    </row>
    <row r="646" spans="2:8" x14ac:dyDescent="0.3">
      <c r="B646" s="42">
        <f t="shared" si="27"/>
        <v>30.950000000000003</v>
      </c>
      <c r="D646" s="45">
        <f>IF($C$13,[1]!obget([1]!obcall("",$B$13,"getInitialMargin",[1]!obMake("","double",$B646))),"")</f>
        <v>0</v>
      </c>
      <c r="E646" s="42">
        <f t="shared" si="28"/>
        <v>619</v>
      </c>
      <c r="F646" s="42">
        <f>IF($D$22,[1]!obget([1]!obcall("",$B$22,"get",[1]!obMake("","int",E646))),"")</f>
        <v>6.2349256003537281</v>
      </c>
      <c r="G646" s="42">
        <f>IF($D$22,[1]!obget([1]!obcall("",$B$23,"get",[1]!obMake("","int",E646)))^2,"")</f>
        <v>4.2585885748094292E-2</v>
      </c>
      <c r="H646" s="42">
        <f>IF($D$22,[1]!obget([1]!obcall("",$B$24,"get",[1]!obMake("","int",E646))),"")</f>
        <v>0.23534326032253183</v>
      </c>
    </row>
    <row r="647" spans="2:8" x14ac:dyDescent="0.3">
      <c r="B647" s="42">
        <f t="shared" si="27"/>
        <v>31</v>
      </c>
      <c r="D647" s="45">
        <f>IF($C$13,[1]!obget([1]!obcall("",$B$13,"getInitialMargin",[1]!obMake("","double",$B647))),"")</f>
        <v>0</v>
      </c>
      <c r="E647" s="42">
        <f t="shared" si="28"/>
        <v>620</v>
      </c>
      <c r="F647" s="42">
        <f>IF($D$22,[1]!obget([1]!obcall("",$B$22,"get",[1]!obMake("","int",E647))),"")</f>
        <v>28.154517080699769</v>
      </c>
      <c r="G647" s="42">
        <f>IF($D$22,[1]!obget([1]!obcall("",$B$23,"get",[1]!obMake("","int",E647)))^2,"")</f>
        <v>0.67119195299505097</v>
      </c>
      <c r="H647" s="42">
        <f>IF($D$22,[1]!obget([1]!obcall("",$B$24,"get",[1]!obMake("","int",E647))),"")</f>
        <v>10.623099158928802</v>
      </c>
    </row>
    <row r="648" spans="2:8" x14ac:dyDescent="0.3">
      <c r="B648" s="42">
        <f t="shared" si="27"/>
        <v>31.05</v>
      </c>
      <c r="D648" s="45">
        <f>IF($C$13,[1]!obget([1]!obcall("",$B$13,"getInitialMargin",[1]!obMake("","double",$B648))),"")</f>
        <v>0</v>
      </c>
      <c r="E648" s="42">
        <f t="shared" si="28"/>
        <v>621</v>
      </c>
      <c r="F648" s="42">
        <f>IF($D$22,[1]!obget([1]!obcall("",$B$22,"get",[1]!obMake("","int",E648))),"")</f>
        <v>5.2251701510011017</v>
      </c>
      <c r="G648" s="42">
        <f>IF($D$22,[1]!obget([1]!obcall("",$B$23,"get",[1]!obMake("","int",E648)))^2,"")</f>
        <v>2.9210118250234507E-2</v>
      </c>
      <c r="H648" s="42">
        <f>IF($D$22,[1]!obget([1]!obcall("",$B$24,"get",[1]!obMake("","int",E648))),"")</f>
        <v>0.27904447848773328</v>
      </c>
    </row>
    <row r="649" spans="2:8" x14ac:dyDescent="0.3">
      <c r="B649" s="42">
        <f t="shared" si="27"/>
        <v>31.1</v>
      </c>
      <c r="D649" s="45">
        <f>IF($C$13,[1]!obget([1]!obcall("",$B$13,"getInitialMargin",[1]!obMake("","double",$B649))),"")</f>
        <v>0</v>
      </c>
      <c r="E649" s="42">
        <f t="shared" si="28"/>
        <v>622</v>
      </c>
      <c r="F649" s="42">
        <f>IF($D$22,[1]!obget([1]!obcall("",$B$22,"get",[1]!obMake("","int",E649))),"")</f>
        <v>10.13146170211188</v>
      </c>
      <c r="G649" s="42">
        <f>IF($D$22,[1]!obget([1]!obcall("",$B$23,"get",[1]!obMake("","int",E649)))^2,"")</f>
        <v>2.7778921336595933E-2</v>
      </c>
      <c r="H649" s="42">
        <f>IF($D$22,[1]!obget([1]!obcall("",$B$24,"get",[1]!obMake("","int",E649))),"")</f>
        <v>0.49790986008043214</v>
      </c>
    </row>
    <row r="650" spans="2:8" x14ac:dyDescent="0.3">
      <c r="B650" s="42">
        <f t="shared" si="27"/>
        <v>31.150000000000002</v>
      </c>
      <c r="D650" s="45">
        <f>IF($C$13,[1]!obget([1]!obcall("",$B$13,"getInitialMargin",[1]!obMake("","double",$B650))),"")</f>
        <v>0</v>
      </c>
      <c r="E650" s="42">
        <f t="shared" si="28"/>
        <v>623</v>
      </c>
      <c r="F650" s="42">
        <f>IF($D$22,[1]!obget([1]!obcall("",$B$22,"get",[1]!obMake("","int",E650))),"")</f>
        <v>9.4888212801637959</v>
      </c>
      <c r="G650" s="42">
        <f>IF($D$22,[1]!obget([1]!obcall("",$B$23,"get",[1]!obMake("","int",E650)))^2,"")</f>
        <v>1.9018462705339301E-2</v>
      </c>
      <c r="H650" s="42">
        <f>IF($D$22,[1]!obget([1]!obcall("",$B$24,"get",[1]!obMake("","int",E650))),"")</f>
        <v>0.40744041226638528</v>
      </c>
    </row>
    <row r="651" spans="2:8" x14ac:dyDescent="0.3">
      <c r="B651" s="42">
        <f t="shared" si="27"/>
        <v>31.200000000000003</v>
      </c>
      <c r="D651" s="45">
        <f>IF($C$13,[1]!obget([1]!obcall("",$B$13,"getInitialMargin",[1]!obMake("","double",$B651))),"")</f>
        <v>0</v>
      </c>
      <c r="E651" s="42">
        <f t="shared" si="28"/>
        <v>624</v>
      </c>
      <c r="F651" s="42">
        <f>IF($D$22,[1]!obget([1]!obcall("",$B$22,"get",[1]!obMake("","int",E651))),"")</f>
        <v>21.090015274560709</v>
      </c>
      <c r="G651" s="42">
        <f>IF($D$22,[1]!obget([1]!obcall("",$B$23,"get",[1]!obMake("","int",E651)))^2,"")</f>
        <v>4.1210012670515814</v>
      </c>
      <c r="H651" s="42">
        <f>IF($D$22,[1]!obget([1]!obcall("",$B$24,"get",[1]!obMake("","int",E651))),"")</f>
        <v>4.9081567600697236</v>
      </c>
    </row>
    <row r="652" spans="2:8" x14ac:dyDescent="0.3">
      <c r="B652" s="42">
        <f t="shared" si="27"/>
        <v>31.25</v>
      </c>
      <c r="D652" s="45">
        <f>IF($C$13,[1]!obget([1]!obcall("",$B$13,"getInitialMargin",[1]!obMake("","double",$B652))),"")</f>
        <v>0</v>
      </c>
      <c r="E652" s="42">
        <f t="shared" si="28"/>
        <v>625</v>
      </c>
      <c r="F652" s="42">
        <f>IF($D$22,[1]!obget([1]!obcall("",$B$22,"get",[1]!obMake("","int",E652))),"")</f>
        <v>2.9207156599409023</v>
      </c>
      <c r="G652" s="42">
        <f>IF($D$22,[1]!obget([1]!obcall("",$B$23,"get",[1]!obMake("","int",E652)))^2,"")</f>
        <v>9.6060876285865432E-3</v>
      </c>
      <c r="H652" s="42">
        <f>IF($D$22,[1]!obget([1]!obcall("",$B$24,"get",[1]!obMake("","int",E652))),"")</f>
        <v>0.55104504932913245</v>
      </c>
    </row>
    <row r="653" spans="2:8" x14ac:dyDescent="0.3">
      <c r="B653" s="42">
        <f t="shared" si="27"/>
        <v>31.3</v>
      </c>
      <c r="D653" s="45">
        <f>IF($C$13,[1]!obget([1]!obcall("",$B$13,"getInitialMargin",[1]!obMake("","double",$B653))),"")</f>
        <v>0</v>
      </c>
      <c r="E653" s="42">
        <f t="shared" si="28"/>
        <v>626</v>
      </c>
      <c r="F653" s="42">
        <f>IF($D$22,[1]!obget([1]!obcall("",$B$22,"get",[1]!obMake("","int",E653))),"")</f>
        <v>3.1015140047865222</v>
      </c>
      <c r="G653" s="42">
        <f>IF($D$22,[1]!obget([1]!obcall("",$B$23,"get",[1]!obMake("","int",E653)))^2,"")</f>
        <v>3.2760714845171776E-2</v>
      </c>
      <c r="H653" s="42">
        <f>IF($D$22,[1]!obget([1]!obcall("",$B$24,"get",[1]!obMake("","int",E653))),"")</f>
        <v>0.52104471940651853</v>
      </c>
    </row>
    <row r="654" spans="2:8" x14ac:dyDescent="0.3">
      <c r="B654" s="42">
        <f t="shared" si="27"/>
        <v>31.35</v>
      </c>
      <c r="D654" s="45">
        <f>IF($C$13,[1]!obget([1]!obcall("",$B$13,"getInitialMargin",[1]!obMake("","double",$B654))),"")</f>
        <v>0</v>
      </c>
      <c r="E654" s="42">
        <f t="shared" si="28"/>
        <v>627</v>
      </c>
      <c r="F654" s="42">
        <f>IF($D$22,[1]!obget([1]!obcall("",$B$22,"get",[1]!obMake("","int",E654))),"")</f>
        <v>20.988504072998275</v>
      </c>
      <c r="G654" s="42">
        <f>IF($D$22,[1]!obget([1]!obcall("",$B$23,"get",[1]!obMake("","int",E654)))^2,"")</f>
        <v>1.1764115968597351</v>
      </c>
      <c r="H654" s="42">
        <f>IF($D$22,[1]!obget([1]!obcall("",$B$24,"get",[1]!obMake("","int",E654))),"")</f>
        <v>4.8424451671581004</v>
      </c>
    </row>
    <row r="655" spans="2:8" x14ac:dyDescent="0.3">
      <c r="B655" s="42">
        <f t="shared" si="27"/>
        <v>31.400000000000002</v>
      </c>
      <c r="D655" s="45">
        <f>IF($C$13,[1]!obget([1]!obcall("",$B$13,"getInitialMargin",[1]!obMake("","double",$B655))),"")</f>
        <v>0</v>
      </c>
      <c r="E655" s="42">
        <f t="shared" si="28"/>
        <v>628</v>
      </c>
      <c r="F655" s="42">
        <f>IF($D$22,[1]!obget([1]!obcall("",$B$22,"get",[1]!obMake("","int",E655))),"")</f>
        <v>12.837181901747044</v>
      </c>
      <c r="G655" s="42">
        <f>IF($D$22,[1]!obget([1]!obcall("",$B$23,"get",[1]!obMake("","int",E655)))^2,"")</f>
        <v>0.89316551397163002</v>
      </c>
      <c r="H655" s="42">
        <f>IF($D$22,[1]!obget([1]!obcall("",$B$24,"get",[1]!obMake("","int",E655))),"")</f>
        <v>1.0831612073001606</v>
      </c>
    </row>
    <row r="656" spans="2:8" x14ac:dyDescent="0.3">
      <c r="B656" s="42">
        <f t="shared" si="27"/>
        <v>31.450000000000003</v>
      </c>
      <c r="D656" s="45">
        <f>IF($C$13,[1]!obget([1]!obcall("",$B$13,"getInitialMargin",[1]!obMake("","double",$B656))),"")</f>
        <v>0</v>
      </c>
      <c r="E656" s="42">
        <f t="shared" si="28"/>
        <v>629</v>
      </c>
      <c r="F656" s="42">
        <f>IF($D$22,[1]!obget([1]!obcall("",$B$22,"get",[1]!obMake("","int",E656))),"")</f>
        <v>12.58964752481781</v>
      </c>
      <c r="G656" s="42">
        <f>IF($D$22,[1]!obget([1]!obcall("",$B$23,"get",[1]!obMake("","int",E656)))^2,"")</f>
        <v>0.52761122959831808</v>
      </c>
      <c r="H656" s="42">
        <f>IF($D$22,[1]!obget([1]!obcall("",$B$24,"get",[1]!obMake("","int",E656))),"")</f>
        <v>1.0158944831188523</v>
      </c>
    </row>
    <row r="657" spans="2:8" x14ac:dyDescent="0.3">
      <c r="B657" s="42">
        <f t="shared" si="27"/>
        <v>31.5</v>
      </c>
      <c r="D657" s="45">
        <f>IF($C$13,[1]!obget([1]!obcall("",$B$13,"getInitialMargin",[1]!obMake("","double",$B657))),"")</f>
        <v>0</v>
      </c>
      <c r="E657" s="42">
        <f t="shared" si="28"/>
        <v>630</v>
      </c>
      <c r="F657" s="42">
        <f>IF($D$22,[1]!obget([1]!obcall("",$B$22,"get",[1]!obMake("","int",E657))),"")</f>
        <v>3.9147805394236683</v>
      </c>
      <c r="G657" s="42">
        <f>IF($D$22,[1]!obget([1]!obcall("",$B$23,"get",[1]!obMake("","int",E657)))^2,"")</f>
        <v>4.3565452009946175E-3</v>
      </c>
      <c r="H657" s="42">
        <f>IF($D$22,[1]!obget([1]!obcall("",$B$24,"get",[1]!obMake("","int",E657))),"")</f>
        <v>0.4043320556347505</v>
      </c>
    </row>
    <row r="658" spans="2:8" x14ac:dyDescent="0.3">
      <c r="B658" s="42">
        <f t="shared" si="27"/>
        <v>31.55</v>
      </c>
      <c r="D658" s="45">
        <f>IF($C$13,[1]!obget([1]!obcall("",$B$13,"getInitialMargin",[1]!obMake("","double",$B658))),"")</f>
        <v>0</v>
      </c>
      <c r="E658" s="42">
        <f t="shared" si="28"/>
        <v>631</v>
      </c>
      <c r="F658" s="42">
        <f>IF($D$22,[1]!obget([1]!obcall("",$B$22,"get",[1]!obMake("","int",E658))),"")</f>
        <v>12.248688862296468</v>
      </c>
      <c r="G658" s="42">
        <f>IF($D$22,[1]!obget([1]!obcall("",$B$23,"get",[1]!obMake("","int",E658)))^2,"")</f>
        <v>0.69577662380816285</v>
      </c>
      <c r="H658" s="42">
        <f>IF($D$22,[1]!obget([1]!obcall("",$B$24,"get",[1]!obMake("","int",E658))),"")</f>
        <v>0.92776578198371107</v>
      </c>
    </row>
    <row r="659" spans="2:8" x14ac:dyDescent="0.3">
      <c r="B659" s="42">
        <f t="shared" si="27"/>
        <v>31.6</v>
      </c>
      <c r="D659" s="45">
        <f>IF($C$13,[1]!obget([1]!obcall("",$B$13,"getInitialMargin",[1]!obMake("","double",$B659))),"")</f>
        <v>0</v>
      </c>
      <c r="E659" s="42">
        <f t="shared" si="28"/>
        <v>632</v>
      </c>
      <c r="F659" s="42">
        <f>IF($D$22,[1]!obget([1]!obcall("",$B$22,"get",[1]!obMake("","int",E659))),"")</f>
        <v>7.0155809466378312</v>
      </c>
      <c r="G659" s="42">
        <f>IF($D$22,[1]!obget([1]!obcall("",$B$23,"get",[1]!obMake("","int",E659)))^2,"")</f>
        <v>5.6720346700571446E-3</v>
      </c>
      <c r="H659" s="42">
        <f>IF($D$22,[1]!obget([1]!obcall("",$B$24,"get",[1]!obMake("","int",E659))),"")</f>
        <v>0.23308288480111861</v>
      </c>
    </row>
    <row r="660" spans="2:8" x14ac:dyDescent="0.3">
      <c r="B660" s="42">
        <f t="shared" si="27"/>
        <v>31.650000000000002</v>
      </c>
      <c r="D660" s="45">
        <f>IF($C$13,[1]!obget([1]!obcall("",$B$13,"getInitialMargin",[1]!obMake("","double",$B660))),"")</f>
        <v>0</v>
      </c>
      <c r="E660" s="42">
        <f t="shared" si="28"/>
        <v>633</v>
      </c>
      <c r="F660" s="42">
        <f>IF($D$22,[1]!obget([1]!obcall("",$B$22,"get",[1]!obMake("","int",E660))),"")</f>
        <v>4.8689362708185886</v>
      </c>
      <c r="G660" s="42">
        <f>IF($D$22,[1]!obget([1]!obcall("",$B$23,"get",[1]!obMake("","int",E660)))^2,"")</f>
        <v>1.1149507998626167E-2</v>
      </c>
      <c r="H660" s="42">
        <f>IF($D$22,[1]!obget([1]!obcall("",$B$24,"get",[1]!obMake("","int",E660))),"")</f>
        <v>0.30543767592824811</v>
      </c>
    </row>
    <row r="661" spans="2:8" x14ac:dyDescent="0.3">
      <c r="B661" s="42">
        <f t="shared" si="27"/>
        <v>31.700000000000003</v>
      </c>
      <c r="D661" s="45">
        <f>IF($C$13,[1]!obget([1]!obcall("",$B$13,"getInitialMargin",[1]!obMake("","double",$B661))),"")</f>
        <v>0</v>
      </c>
      <c r="E661" s="42">
        <f t="shared" si="28"/>
        <v>634</v>
      </c>
      <c r="F661" s="42">
        <f>IF($D$22,[1]!obget([1]!obcall("",$B$22,"get",[1]!obMake("","int",E661))),"")</f>
        <v>5.6111215259593834</v>
      </c>
      <c r="G661" s="42">
        <f>IF($D$22,[1]!obget([1]!obcall("",$B$23,"get",[1]!obMake("","int",E661)))^2,"")</f>
        <v>2.8559599999734314E-2</v>
      </c>
      <c r="H661" s="42">
        <f>IF($D$22,[1]!obget([1]!obcall("",$B$24,"get",[1]!obMake("","int",E661))),"")</f>
        <v>0.25691047754580743</v>
      </c>
    </row>
    <row r="662" spans="2:8" x14ac:dyDescent="0.3">
      <c r="B662" s="42">
        <f t="shared" si="27"/>
        <v>31.75</v>
      </c>
      <c r="D662" s="45">
        <f>IF($C$13,[1]!obget([1]!obcall("",$B$13,"getInitialMargin",[1]!obMake("","double",$B662))),"")</f>
        <v>0</v>
      </c>
      <c r="E662" s="42">
        <f t="shared" si="28"/>
        <v>635</v>
      </c>
      <c r="F662" s="42">
        <f>IF($D$22,[1]!obget([1]!obcall("",$B$22,"get",[1]!obMake("","int",E662))),"")</f>
        <v>10.611868878598601</v>
      </c>
      <c r="G662" s="42">
        <f>IF($D$22,[1]!obget([1]!obcall("",$B$23,"get",[1]!obMake("","int",E662)))^2,"")</f>
        <v>0.28198188117847267</v>
      </c>
      <c r="H662" s="42">
        <f>IF($D$22,[1]!obget([1]!obcall("",$B$24,"get",[1]!obMake("","int",E662))),"")</f>
        <v>0.5777096039832359</v>
      </c>
    </row>
    <row r="663" spans="2:8" x14ac:dyDescent="0.3">
      <c r="B663" s="42">
        <f t="shared" si="27"/>
        <v>31.8</v>
      </c>
      <c r="D663" s="45">
        <f>IF($C$13,[1]!obget([1]!obcall("",$B$13,"getInitialMargin",[1]!obMake("","double",$B663))),"")</f>
        <v>0</v>
      </c>
      <c r="E663" s="42">
        <f t="shared" si="28"/>
        <v>636</v>
      </c>
      <c r="F663" s="42">
        <f>IF($D$22,[1]!obget([1]!obcall("",$B$22,"get",[1]!obMake("","int",E663))),"")</f>
        <v>4.0074493883999569</v>
      </c>
      <c r="G663" s="42">
        <f>IF($D$22,[1]!obget([1]!obcall("",$B$23,"get",[1]!obMake("","int",E663)))^2,"")</f>
        <v>7.3647129763158695E-2</v>
      </c>
      <c r="H663" s="42">
        <f>IF($D$22,[1]!obget([1]!obcall("",$B$24,"get",[1]!obMake("","int",E663))),"")</f>
        <v>0.39292663504021563</v>
      </c>
    </row>
    <row r="664" spans="2:8" x14ac:dyDescent="0.3">
      <c r="B664" s="42">
        <f t="shared" si="27"/>
        <v>31.85</v>
      </c>
      <c r="D664" s="45">
        <f>IF($C$13,[1]!obget([1]!obcall("",$B$13,"getInitialMargin",[1]!obMake("","double",$B664))),"")</f>
        <v>0</v>
      </c>
      <c r="E664" s="42">
        <f t="shared" si="28"/>
        <v>637</v>
      </c>
      <c r="F664" s="42">
        <f>IF($D$22,[1]!obget([1]!obcall("",$B$22,"get",[1]!obMake("","int",E664))),"")</f>
        <v>9.5024827098355686</v>
      </c>
      <c r="G664" s="42">
        <f>IF($D$22,[1]!obget([1]!obcall("",$B$23,"get",[1]!obMake("","int",E664)))^2,"")</f>
        <v>0.56959725730529454</v>
      </c>
      <c r="H664" s="42">
        <f>IF($D$22,[1]!obget([1]!obcall("",$B$24,"get",[1]!obMake("","int",E664))),"")</f>
        <v>0.40916982364530563</v>
      </c>
    </row>
    <row r="665" spans="2:8" x14ac:dyDescent="0.3">
      <c r="B665" s="42">
        <f t="shared" si="27"/>
        <v>31.900000000000002</v>
      </c>
      <c r="D665" s="45">
        <f>IF($C$13,[1]!obget([1]!obcall("",$B$13,"getInitialMargin",[1]!obMake("","double",$B665))),"")</f>
        <v>0</v>
      </c>
      <c r="E665" s="42">
        <f t="shared" si="28"/>
        <v>638</v>
      </c>
      <c r="F665" s="42">
        <f>IF($D$22,[1]!obget([1]!obcall("",$B$22,"get",[1]!obMake("","int",E665))),"")</f>
        <v>3.8844754141204483</v>
      </c>
      <c r="G665" s="42">
        <f>IF($D$22,[1]!obget([1]!obcall("",$B$23,"get",[1]!obMake("","int",E665)))^2,"")</f>
        <v>0.34604586767460244</v>
      </c>
      <c r="H665" s="42">
        <f>IF($D$22,[1]!obget([1]!obcall("",$B$24,"get",[1]!obMake("","int",E665))),"")</f>
        <v>0.40814598334187108</v>
      </c>
    </row>
    <row r="666" spans="2:8" x14ac:dyDescent="0.3">
      <c r="B666" s="42">
        <f t="shared" si="27"/>
        <v>31.950000000000003</v>
      </c>
      <c r="D666" s="45">
        <f>IF($C$13,[1]!obget([1]!obcall("",$B$13,"getInitialMargin",[1]!obMake("","double",$B666))),"")</f>
        <v>0</v>
      </c>
      <c r="E666" s="42">
        <f t="shared" si="28"/>
        <v>639</v>
      </c>
      <c r="F666" s="42">
        <f>IF($D$22,[1]!obget([1]!obcall("",$B$22,"get",[1]!obMake("","int",E666))),"")</f>
        <v>12.550485995830323</v>
      </c>
      <c r="G666" s="42">
        <f>IF($D$22,[1]!obget([1]!obcall("",$B$23,"get",[1]!obMake("","int",E666)))^2,"")</f>
        <v>6.8619199681995536E-5</v>
      </c>
      <c r="H666" s="42">
        <f>IF($D$22,[1]!obget([1]!obcall("",$B$24,"get",[1]!obMake("","int",E666))),"")</f>
        <v>1.0055056953508026</v>
      </c>
    </row>
    <row r="667" spans="2:8" x14ac:dyDescent="0.3">
      <c r="B667" s="42">
        <f t="shared" ref="B667:B730" si="29">IF($D$22,(ROW(A667)-ROW($A$27))*$C$17,"")</f>
        <v>32</v>
      </c>
      <c r="D667" s="45">
        <f>IF($C$13,[1]!obget([1]!obcall("",$B$13,"getInitialMargin",[1]!obMake("","double",$B667))),"")</f>
        <v>0</v>
      </c>
      <c r="E667" s="42">
        <f t="shared" si="28"/>
        <v>640</v>
      </c>
      <c r="F667" s="42">
        <f>IF($D$22,[1]!obget([1]!obcall("",$B$22,"get",[1]!obMake("","int",E667))),"")</f>
        <v>8.8067862956637022</v>
      </c>
      <c r="G667" s="42">
        <f>IF($D$22,[1]!obget([1]!obcall("",$B$23,"get",[1]!obMake("","int",E667)))^2,"")</f>
        <v>0.21610366912021695</v>
      </c>
      <c r="H667" s="42">
        <f>IF($D$22,[1]!obget([1]!obcall("",$B$24,"get",[1]!obMake("","int",E667))),"")</f>
        <v>0.33180337573998164</v>
      </c>
    </row>
    <row r="668" spans="2:8" x14ac:dyDescent="0.3">
      <c r="B668" s="42">
        <f t="shared" si="29"/>
        <v>32.050000000000004</v>
      </c>
      <c r="D668" s="45">
        <f>IF($C$13,[1]!obget([1]!obcall("",$B$13,"getInitialMargin",[1]!obMake("","double",$B668))),"")</f>
        <v>0</v>
      </c>
      <c r="E668" s="42">
        <f t="shared" ref="E668:E731" si="30">IF($D$22,E667+1,"")</f>
        <v>641</v>
      </c>
      <c r="F668" s="42">
        <f>IF($D$22,[1]!obget([1]!obcall("",$B$22,"get",[1]!obMake("","int",E668))),"")</f>
        <v>3.8034590518328311</v>
      </c>
      <c r="G668" s="42">
        <f>IF($D$22,[1]!obget([1]!obcall("",$B$23,"get",[1]!obMake("","int",E668)))^2,"")</f>
        <v>0.11791521598154782</v>
      </c>
      <c r="H668" s="42">
        <f>IF($D$22,[1]!obget([1]!obcall("",$B$24,"get",[1]!obMake("","int",E668))),"")</f>
        <v>0.41854539107623417</v>
      </c>
    </row>
    <row r="669" spans="2:8" x14ac:dyDescent="0.3">
      <c r="B669" s="42">
        <f t="shared" si="29"/>
        <v>32.1</v>
      </c>
      <c r="D669" s="45">
        <f>IF($C$13,[1]!obget([1]!obcall("",$B$13,"getInitialMargin",[1]!obMake("","double",$B669))),"")</f>
        <v>0</v>
      </c>
      <c r="E669" s="42">
        <f t="shared" si="30"/>
        <v>642</v>
      </c>
      <c r="F669" s="42">
        <f>IF($D$22,[1]!obget([1]!obcall("",$B$22,"get",[1]!obMake("","int",E669))),"")</f>
        <v>10.852534385556435</v>
      </c>
      <c r="G669" s="42">
        <f>IF($D$22,[1]!obget([1]!obcall("",$B$23,"get",[1]!obMake("","int",E669)))^2,"")</f>
        <v>3.4405513004712729</v>
      </c>
      <c r="H669" s="42">
        <f>IF($D$22,[1]!obget([1]!obcall("",$B$24,"get",[1]!obMake("","int",E669))),"")</f>
        <v>0.62160041759691165</v>
      </c>
    </row>
    <row r="670" spans="2:8" x14ac:dyDescent="0.3">
      <c r="B670" s="42">
        <f t="shared" si="29"/>
        <v>32.15</v>
      </c>
      <c r="D670" s="45">
        <f>IF($C$13,[1]!obget([1]!obcall("",$B$13,"getInitialMargin",[1]!obMake("","double",$B670))),"")</f>
        <v>0</v>
      </c>
      <c r="E670" s="42">
        <f t="shared" si="30"/>
        <v>643</v>
      </c>
      <c r="F670" s="42">
        <f>IF($D$22,[1]!obget([1]!obcall("",$B$22,"get",[1]!obMake("","int",E670))),"")</f>
        <v>8.6609367940005288</v>
      </c>
      <c r="G670" s="42">
        <f>IF($D$22,[1]!obget([1]!obcall("",$B$23,"get",[1]!obMake("","int",E670)))^2,"")</f>
        <v>0.14070452735753172</v>
      </c>
      <c r="H670" s="42">
        <f>IF($D$22,[1]!obget([1]!obcall("",$B$24,"get",[1]!obMake("","int",E670))),"")</f>
        <v>0.31835229651938124</v>
      </c>
    </row>
    <row r="671" spans="2:8" x14ac:dyDescent="0.3">
      <c r="B671" s="42">
        <f t="shared" si="29"/>
        <v>32.200000000000003</v>
      </c>
      <c r="D671" s="45">
        <f>IF($C$13,[1]!obget([1]!obcall("",$B$13,"getInitialMargin",[1]!obMake("","double",$B671))),"")</f>
        <v>0</v>
      </c>
      <c r="E671" s="42">
        <f t="shared" si="30"/>
        <v>644</v>
      </c>
      <c r="F671" s="42">
        <f>IF($D$22,[1]!obget([1]!obcall("",$B$22,"get",[1]!obMake("","int",E671))),"")</f>
        <v>6.5404698369315915</v>
      </c>
      <c r="G671" s="42">
        <f>IF($D$22,[1]!obget([1]!obcall("",$B$23,"get",[1]!obMake("","int",E671)))^2,"")</f>
        <v>7.6624074290138338E-4</v>
      </c>
      <c r="H671" s="42">
        <f>IF($D$22,[1]!obget([1]!obcall("",$B$24,"get",[1]!obMake("","int",E671))),"")</f>
        <v>0.23118424377844593</v>
      </c>
    </row>
    <row r="672" spans="2:8" x14ac:dyDescent="0.3">
      <c r="B672" s="42">
        <f t="shared" si="29"/>
        <v>32.25</v>
      </c>
      <c r="D672" s="45">
        <f>IF($C$13,[1]!obget([1]!obcall("",$B$13,"getInitialMargin",[1]!obMake("","double",$B672))),"")</f>
        <v>0</v>
      </c>
      <c r="E672" s="42">
        <f t="shared" si="30"/>
        <v>645</v>
      </c>
      <c r="F672" s="42">
        <f>IF($D$22,[1]!obget([1]!obcall("",$B$22,"get",[1]!obMake("","int",E672))),"")</f>
        <v>6.8331126833616374</v>
      </c>
      <c r="G672" s="42">
        <f>IF($D$22,[1]!obget([1]!obcall("",$B$23,"get",[1]!obMake("","int",E672)))^2,"")</f>
        <v>3.1173429679251987E-2</v>
      </c>
      <c r="H672" s="42">
        <f>IF($D$22,[1]!obget([1]!obcall("",$B$24,"get",[1]!obMake("","int",E672))),"")</f>
        <v>0.23114928753264041</v>
      </c>
    </row>
    <row r="673" spans="2:8" x14ac:dyDescent="0.3">
      <c r="B673" s="42">
        <f t="shared" si="29"/>
        <v>32.300000000000004</v>
      </c>
      <c r="D673" s="45">
        <f>IF($C$13,[1]!obget([1]!obcall("",$B$13,"getInitialMargin",[1]!obMake("","double",$B673))),"")</f>
        <v>0</v>
      </c>
      <c r="E673" s="42">
        <f t="shared" si="30"/>
        <v>646</v>
      </c>
      <c r="F673" s="42">
        <f>IF($D$22,[1]!obget([1]!obcall("",$B$22,"get",[1]!obMake("","int",E673))),"")</f>
        <v>7.7563906526657984</v>
      </c>
      <c r="G673" s="42">
        <f>IF($D$22,[1]!obget([1]!obcall("",$B$23,"get",[1]!obMake("","int",E673)))^2,"")</f>
        <v>1.4304608724638752E-4</v>
      </c>
      <c r="H673" s="42">
        <f>IF($D$22,[1]!obget([1]!obcall("",$B$24,"get",[1]!obMake("","int",E673))),"")</f>
        <v>0.25636049595853772</v>
      </c>
    </row>
    <row r="674" spans="2:8" x14ac:dyDescent="0.3">
      <c r="B674" s="42">
        <f t="shared" si="29"/>
        <v>32.35</v>
      </c>
      <c r="D674" s="45">
        <f>IF($C$13,[1]!obget([1]!obcall("",$B$13,"getInitialMargin",[1]!obMake("","double",$B674))),"")</f>
        <v>0</v>
      </c>
      <c r="E674" s="42">
        <f t="shared" si="30"/>
        <v>647</v>
      </c>
      <c r="F674" s="42">
        <f>IF($D$22,[1]!obget([1]!obcall("",$B$22,"get",[1]!obMake("","int",E674))),"")</f>
        <v>15.591183209923303</v>
      </c>
      <c r="G674" s="42">
        <f>IF($D$22,[1]!obget([1]!obcall("",$B$23,"get",[1]!obMake("","int",E674)))^2,"")</f>
        <v>2.3746544081608669E-2</v>
      </c>
      <c r="H674" s="42">
        <f>IF($D$22,[1]!obget([1]!obcall("",$B$24,"get",[1]!obMake("","int",E674))),"")</f>
        <v>2.0180014374549975</v>
      </c>
    </row>
    <row r="675" spans="2:8" x14ac:dyDescent="0.3">
      <c r="B675" s="42">
        <f t="shared" si="29"/>
        <v>32.4</v>
      </c>
      <c r="D675" s="45">
        <f>IF($C$13,[1]!obget([1]!obcall("",$B$13,"getInitialMargin",[1]!obMake("","double",$B675))),"")</f>
        <v>0</v>
      </c>
      <c r="E675" s="42">
        <f t="shared" si="30"/>
        <v>648</v>
      </c>
      <c r="F675" s="42">
        <f>IF($D$22,[1]!obget([1]!obcall("",$B$22,"get",[1]!obMake("","int",E675))),"")</f>
        <v>5.749771146227836</v>
      </c>
      <c r="G675" s="42">
        <f>IF($D$22,[1]!obget([1]!obcall("",$B$23,"get",[1]!obMake("","int",E675)))^2,"")</f>
        <v>8.5907359540485145E-2</v>
      </c>
      <c r="H675" s="42">
        <f>IF($D$22,[1]!obget([1]!obcall("",$B$24,"get",[1]!obMake("","int",E675))),"")</f>
        <v>0.25059962068137098</v>
      </c>
    </row>
    <row r="676" spans="2:8" x14ac:dyDescent="0.3">
      <c r="B676" s="42">
        <f t="shared" si="29"/>
        <v>32.450000000000003</v>
      </c>
      <c r="D676" s="45">
        <f>IF($C$13,[1]!obget([1]!obcall("",$B$13,"getInitialMargin",[1]!obMake("","double",$B676))),"")</f>
        <v>0</v>
      </c>
      <c r="E676" s="42">
        <f t="shared" si="30"/>
        <v>649</v>
      </c>
      <c r="F676" s="42">
        <f>IF($D$22,[1]!obget([1]!obcall("",$B$22,"get",[1]!obMake("","int",E676))),"")</f>
        <v>23.65262061019655</v>
      </c>
      <c r="G676" s="42">
        <f>IF($D$22,[1]!obget([1]!obcall("",$B$23,"get",[1]!obMake("","int",E676)))^2,"")</f>
        <v>8.5113710407442769E-2</v>
      </c>
      <c r="H676" s="42">
        <f>IF($D$22,[1]!obget([1]!obcall("",$B$24,"get",[1]!obMake("","int",E676))),"")</f>
        <v>6.7210046952475686</v>
      </c>
    </row>
    <row r="677" spans="2:8" x14ac:dyDescent="0.3">
      <c r="B677" s="42">
        <f t="shared" si="29"/>
        <v>32.5</v>
      </c>
      <c r="D677" s="45">
        <f>IF($C$13,[1]!obget([1]!obcall("",$B$13,"getInitialMargin",[1]!obMake("","double",$B677))),"")</f>
        <v>0</v>
      </c>
      <c r="E677" s="42">
        <f t="shared" si="30"/>
        <v>650</v>
      </c>
      <c r="F677" s="42">
        <f>IF($D$22,[1]!obget([1]!obcall("",$B$22,"get",[1]!obMake("","int",E677))),"")</f>
        <v>6.0586127472258751</v>
      </c>
      <c r="G677" s="42">
        <f>IF($D$22,[1]!obget([1]!obcall("",$B$23,"get",[1]!obMake("","int",E677)))^2,"")</f>
        <v>0.27370485497459646</v>
      </c>
      <c r="H677" s="42">
        <f>IF($D$22,[1]!obget([1]!obcall("",$B$24,"get",[1]!obMake("","int",E677))),"")</f>
        <v>0.23965945825534951</v>
      </c>
    </row>
    <row r="678" spans="2:8" x14ac:dyDescent="0.3">
      <c r="B678" s="42">
        <f t="shared" si="29"/>
        <v>32.550000000000004</v>
      </c>
      <c r="D678" s="45">
        <f>IF($C$13,[1]!obget([1]!obcall("",$B$13,"getInitialMargin",[1]!obMake("","double",$B678))),"")</f>
        <v>0</v>
      </c>
      <c r="E678" s="42">
        <f t="shared" si="30"/>
        <v>651</v>
      </c>
      <c r="F678" s="42">
        <f>IF($D$22,[1]!obget([1]!obcall("",$B$22,"get",[1]!obMake("","int",E678))),"")</f>
        <v>5.5611909065058018</v>
      </c>
      <c r="G678" s="42">
        <f>IF($D$22,[1]!obget([1]!obcall("",$B$23,"get",[1]!obMake("","int",E678)))^2,"")</f>
        <v>9.0904669467164537E-2</v>
      </c>
      <c r="H678" s="42">
        <f>IF($D$22,[1]!obget([1]!obcall("",$B$24,"get",[1]!obMake("","int",E678))),"")</f>
        <v>0.25939552922996245</v>
      </c>
    </row>
    <row r="679" spans="2:8" x14ac:dyDescent="0.3">
      <c r="B679" s="42">
        <f t="shared" si="29"/>
        <v>32.6</v>
      </c>
      <c r="D679" s="45">
        <f>IF($C$13,[1]!obget([1]!obcall("",$B$13,"getInitialMargin",[1]!obMake("","double",$B679))),"")</f>
        <v>0</v>
      </c>
      <c r="E679" s="42">
        <f t="shared" si="30"/>
        <v>652</v>
      </c>
      <c r="F679" s="42">
        <f>IF($D$22,[1]!obget([1]!obcall("",$B$22,"get",[1]!obMake("","int",E679))),"")</f>
        <v>7.1405163264380471</v>
      </c>
      <c r="G679" s="42">
        <f>IF($D$22,[1]!obget([1]!obcall("",$B$23,"get",[1]!obMake("","int",E679)))^2,"")</f>
        <v>1.3557057688158547E-4</v>
      </c>
      <c r="H679" s="42">
        <f>IF($D$22,[1]!obget([1]!obcall("",$B$24,"get",[1]!obMake("","int",E679))),"")</f>
        <v>0.2352730675861936</v>
      </c>
    </row>
    <row r="680" spans="2:8" x14ac:dyDescent="0.3">
      <c r="B680" s="42">
        <f t="shared" si="29"/>
        <v>32.65</v>
      </c>
      <c r="D680" s="45">
        <f>IF($C$13,[1]!obget([1]!obcall("",$B$13,"getInitialMargin",[1]!obMake("","double",$B680))),"")</f>
        <v>0</v>
      </c>
      <c r="E680" s="42">
        <f t="shared" si="30"/>
        <v>653</v>
      </c>
      <c r="F680" s="42">
        <f>IF($D$22,[1]!obget([1]!obcall("",$B$22,"get",[1]!obMake("","int",E680))),"")</f>
        <v>9.2689783593455903</v>
      </c>
      <c r="G680" s="42">
        <f>IF($D$22,[1]!obget([1]!obcall("",$B$23,"get",[1]!obMake("","int",E680)))^2,"")</f>
        <v>2.1821087959420396E-4</v>
      </c>
      <c r="H680" s="42">
        <f>IF($D$22,[1]!obget([1]!obcall("",$B$24,"get",[1]!obMake("","int",E680))),"")</f>
        <v>0.38076818788543498</v>
      </c>
    </row>
    <row r="681" spans="2:8" x14ac:dyDescent="0.3">
      <c r="B681" s="42">
        <f t="shared" si="29"/>
        <v>32.700000000000003</v>
      </c>
      <c r="D681" s="45">
        <f>IF($C$13,[1]!obget([1]!obcall("",$B$13,"getInitialMargin",[1]!obMake("","double",$B681))),"")</f>
        <v>0</v>
      </c>
      <c r="E681" s="42">
        <f t="shared" si="30"/>
        <v>654</v>
      </c>
      <c r="F681" s="42">
        <f>IF($D$22,[1]!obget([1]!obcall("",$B$22,"get",[1]!obMake("","int",E681))),"")</f>
        <v>12.003339882911904</v>
      </c>
      <c r="G681" s="42">
        <f>IF($D$22,[1]!obget([1]!obcall("",$B$23,"get",[1]!obMake("","int",E681)))^2,"")</f>
        <v>0.17739547632904915</v>
      </c>
      <c r="H681" s="42">
        <f>IF($D$22,[1]!obget([1]!obcall("",$B$24,"get",[1]!obMake("","int",E681))),"")</f>
        <v>0.86759423005210445</v>
      </c>
    </row>
    <row r="682" spans="2:8" x14ac:dyDescent="0.3">
      <c r="B682" s="42">
        <f t="shared" si="29"/>
        <v>32.75</v>
      </c>
      <c r="D682" s="45">
        <f>IF($C$13,[1]!obget([1]!obcall("",$B$13,"getInitialMargin",[1]!obMake("","double",$B682))),"")</f>
        <v>0</v>
      </c>
      <c r="E682" s="42">
        <f t="shared" si="30"/>
        <v>655</v>
      </c>
      <c r="F682" s="42">
        <f>IF($D$22,[1]!obget([1]!obcall("",$B$22,"get",[1]!obMake("","int",E682))),"")</f>
        <v>3.280297647710992</v>
      </c>
      <c r="G682" s="42">
        <f>IF($D$22,[1]!obget([1]!obcall("",$B$23,"get",[1]!obMake("","int",E682)))^2,"")</f>
        <v>9.6360231087248518E-2</v>
      </c>
      <c r="H682" s="42">
        <f>IF($D$22,[1]!obget([1]!obcall("",$B$24,"get",[1]!obMake("","int",E682))),"")</f>
        <v>0.49282872506159953</v>
      </c>
    </row>
    <row r="683" spans="2:8" x14ac:dyDescent="0.3">
      <c r="B683" s="42">
        <f t="shared" si="29"/>
        <v>32.800000000000004</v>
      </c>
      <c r="D683" s="45">
        <f>IF($C$13,[1]!obget([1]!obcall("",$B$13,"getInitialMargin",[1]!obMake("","double",$B683))),"")</f>
        <v>0</v>
      </c>
      <c r="E683" s="42">
        <f t="shared" si="30"/>
        <v>656</v>
      </c>
      <c r="F683" s="42">
        <f>IF($D$22,[1]!obget([1]!obcall("",$B$22,"get",[1]!obMake("","int",E683))),"")</f>
        <v>5.6315498076482191</v>
      </c>
      <c r="G683" s="42">
        <f>IF($D$22,[1]!obget([1]!obcall("",$B$23,"get",[1]!obMake("","int",E683)))^2,"")</f>
        <v>0.68629938339263452</v>
      </c>
      <c r="H683" s="42">
        <f>IF($D$22,[1]!obget([1]!obcall("",$B$24,"get",[1]!obMake("","int",E683))),"")</f>
        <v>0.25592617923271088</v>
      </c>
    </row>
    <row r="684" spans="2:8" x14ac:dyDescent="0.3">
      <c r="B684" s="42">
        <f t="shared" si="29"/>
        <v>32.85</v>
      </c>
      <c r="D684" s="45">
        <f>IF($C$13,[1]!obget([1]!obcall("",$B$13,"getInitialMargin",[1]!obMake("","double",$B684))),"")</f>
        <v>0</v>
      </c>
      <c r="E684" s="42">
        <f t="shared" si="30"/>
        <v>657</v>
      </c>
      <c r="F684" s="42">
        <f>IF($D$22,[1]!obget([1]!obcall("",$B$22,"get",[1]!obMake("","int",E684))),"")</f>
        <v>15.472877175171821</v>
      </c>
      <c r="G684" s="42">
        <f>IF($D$22,[1]!obget([1]!obcall("",$B$23,"get",[1]!obMake("","int",E684)))^2,"")</f>
        <v>1.2316349927211141</v>
      </c>
      <c r="H684" s="42">
        <f>IF($D$22,[1]!obget([1]!obcall("",$B$24,"get",[1]!obMake("","int",E684))),"")</f>
        <v>1.9708094796278299</v>
      </c>
    </row>
    <row r="685" spans="2:8" x14ac:dyDescent="0.3">
      <c r="B685" s="42">
        <f t="shared" si="29"/>
        <v>32.9</v>
      </c>
      <c r="D685" s="45">
        <f>IF($C$13,[1]!obget([1]!obcall("",$B$13,"getInitialMargin",[1]!obMake("","double",$B685))),"")</f>
        <v>0</v>
      </c>
      <c r="E685" s="42">
        <f t="shared" si="30"/>
        <v>658</v>
      </c>
      <c r="F685" s="42">
        <f>IF($D$22,[1]!obget([1]!obcall("",$B$22,"get",[1]!obMake("","int",E685))),"")</f>
        <v>4.5516504910523494</v>
      </c>
      <c r="G685" s="42">
        <f>IF($D$22,[1]!obget([1]!obcall("",$B$23,"get",[1]!obMake("","int",E685)))^2,"")</f>
        <v>1.6548805649683505E-2</v>
      </c>
      <c r="H685" s="42">
        <f>IF($D$22,[1]!obget([1]!obcall("",$B$24,"get",[1]!obMake("","int",E685))),"")</f>
        <v>0.33376528731745664</v>
      </c>
    </row>
    <row r="686" spans="2:8" x14ac:dyDescent="0.3">
      <c r="B686" s="42">
        <f t="shared" si="29"/>
        <v>32.950000000000003</v>
      </c>
      <c r="D686" s="45">
        <f>IF($C$13,[1]!obget([1]!obcall("",$B$13,"getInitialMargin",[1]!obMake("","double",$B686))),"")</f>
        <v>0</v>
      </c>
      <c r="E686" s="42">
        <f t="shared" si="30"/>
        <v>659</v>
      </c>
      <c r="F686" s="42">
        <f>IF($D$22,[1]!obget([1]!obcall("",$B$22,"get",[1]!obMake("","int",E686))),"")</f>
        <v>5.3214562892893484</v>
      </c>
      <c r="G686" s="42">
        <f>IF($D$22,[1]!obget([1]!obcall("",$B$23,"get",[1]!obMake("","int",E686)))^2,"")</f>
        <v>2.0286774380113497E-2</v>
      </c>
      <c r="H686" s="42">
        <f>IF($D$22,[1]!obget([1]!obcall("",$B$24,"get",[1]!obMake("","int",E686))),"")</f>
        <v>0.27289345745100546</v>
      </c>
    </row>
    <row r="687" spans="2:8" x14ac:dyDescent="0.3">
      <c r="B687" s="42">
        <f t="shared" si="29"/>
        <v>33</v>
      </c>
      <c r="D687" s="45">
        <f>IF($C$13,[1]!obget([1]!obcall("",$B$13,"getInitialMargin",[1]!obMake("","double",$B687))),"")</f>
        <v>0</v>
      </c>
      <c r="E687" s="42">
        <f t="shared" si="30"/>
        <v>660</v>
      </c>
      <c r="F687" s="42">
        <f>IF($D$22,[1]!obget([1]!obcall("",$B$22,"get",[1]!obMake("","int",E687))),"")</f>
        <v>11.537505247663621</v>
      </c>
      <c r="G687" s="42">
        <f>IF($D$22,[1]!obget([1]!obcall("",$B$23,"get",[1]!obMake("","int",E687)))^2,"")</f>
        <v>0.26773040407765886</v>
      </c>
      <c r="H687" s="42">
        <f>IF($D$22,[1]!obget([1]!obcall("",$B$24,"get",[1]!obMake("","int",E687))),"")</f>
        <v>0.76082131286346</v>
      </c>
    </row>
    <row r="688" spans="2:8" x14ac:dyDescent="0.3">
      <c r="B688" s="42">
        <f t="shared" si="29"/>
        <v>33.050000000000004</v>
      </c>
      <c r="D688" s="45">
        <f>IF($C$13,[1]!obget([1]!obcall("",$B$13,"getInitialMargin",[1]!obMake("","double",$B688))),"")</f>
        <v>0</v>
      </c>
      <c r="E688" s="42">
        <f t="shared" si="30"/>
        <v>661</v>
      </c>
      <c r="F688" s="42">
        <f>IF($D$22,[1]!obget([1]!obcall("",$B$22,"get",[1]!obMake("","int",E688))),"")</f>
        <v>6.876152631614632</v>
      </c>
      <c r="G688" s="42">
        <f>IF($D$22,[1]!obget([1]!obcall("",$B$23,"get",[1]!obMake("","int",E688)))^2,"")</f>
        <v>0.16404797867941606</v>
      </c>
      <c r="H688" s="42">
        <f>IF($D$22,[1]!obget([1]!obcall("",$B$24,"get",[1]!obMake("","int",E688))),"")</f>
        <v>0.23147002240866121</v>
      </c>
    </row>
    <row r="689" spans="2:8" x14ac:dyDescent="0.3">
      <c r="B689" s="42">
        <f t="shared" si="29"/>
        <v>33.1</v>
      </c>
      <c r="D689" s="45">
        <f>IF($C$13,[1]!obget([1]!obcall("",$B$13,"getInitialMargin",[1]!obMake("","double",$B689))),"")</f>
        <v>0</v>
      </c>
      <c r="E689" s="42">
        <f t="shared" si="30"/>
        <v>662</v>
      </c>
      <c r="F689" s="42">
        <f>IF($D$22,[1]!obget([1]!obcall("",$B$22,"get",[1]!obMake("","int",E689))),"")</f>
        <v>19.026649871925407</v>
      </c>
      <c r="G689" s="42">
        <f>IF($D$22,[1]!obget([1]!obcall("",$B$23,"get",[1]!obMake("","int",E689)))^2,"")</f>
        <v>3.8666107738843514</v>
      </c>
      <c r="H689" s="42">
        <f>IF($D$22,[1]!obget([1]!obcall("",$B$24,"get",[1]!obMake("","int",E689))),"")</f>
        <v>3.6637763583728713</v>
      </c>
    </row>
    <row r="690" spans="2:8" x14ac:dyDescent="0.3">
      <c r="B690" s="42">
        <f t="shared" si="29"/>
        <v>33.15</v>
      </c>
      <c r="D690" s="45">
        <f>IF($C$13,[1]!obget([1]!obcall("",$B$13,"getInitialMargin",[1]!obMake("","double",$B690))),"")</f>
        <v>0</v>
      </c>
      <c r="E690" s="42">
        <f t="shared" si="30"/>
        <v>663</v>
      </c>
      <c r="F690" s="42">
        <f>IF($D$22,[1]!obget([1]!obcall("",$B$22,"get",[1]!obMake("","int",E690))),"")</f>
        <v>9.7058966836608143</v>
      </c>
      <c r="G690" s="42">
        <f>IF($D$22,[1]!obget([1]!obcall("",$B$23,"get",[1]!obMake("","int",E690)))^2,"")</f>
        <v>9.51430774611913E-2</v>
      </c>
      <c r="H690" s="42">
        <f>IF($D$22,[1]!obget([1]!obcall("",$B$24,"get",[1]!obMake("","int",E690))),"")</f>
        <v>0.4359161247773029</v>
      </c>
    </row>
    <row r="691" spans="2:8" x14ac:dyDescent="0.3">
      <c r="B691" s="42">
        <f t="shared" si="29"/>
        <v>33.200000000000003</v>
      </c>
      <c r="D691" s="45">
        <f>IF($C$13,[1]!obget([1]!obcall("",$B$13,"getInitialMargin",[1]!obMake("","double",$B691))),"")</f>
        <v>0</v>
      </c>
      <c r="E691" s="42">
        <f t="shared" si="30"/>
        <v>664</v>
      </c>
      <c r="F691" s="42">
        <f>IF($D$22,[1]!obget([1]!obcall("",$B$22,"get",[1]!obMake("","int",E691))),"")</f>
        <v>8.5786451248129403</v>
      </c>
      <c r="G691" s="42">
        <f>IF($D$22,[1]!obget([1]!obcall("",$B$23,"get",[1]!obMake("","int",E691)))^2,"")</f>
        <v>0.29250207310816956</v>
      </c>
      <c r="H691" s="42">
        <f>IF($D$22,[1]!obget([1]!obcall("",$B$24,"get",[1]!obMake("","int",E691))),"")</f>
        <v>0.31118634460722272</v>
      </c>
    </row>
    <row r="692" spans="2:8" x14ac:dyDescent="0.3">
      <c r="B692" s="42">
        <f t="shared" si="29"/>
        <v>33.25</v>
      </c>
      <c r="D692" s="45">
        <f>IF($C$13,[1]!obget([1]!obcall("",$B$13,"getInitialMargin",[1]!obMake("","double",$B692))),"")</f>
        <v>0</v>
      </c>
      <c r="E692" s="42">
        <f t="shared" si="30"/>
        <v>665</v>
      </c>
      <c r="F692" s="42">
        <f>IF($D$22,[1]!obget([1]!obcall("",$B$22,"get",[1]!obMake("","int",E692))),"")</f>
        <v>4.6159215301944254</v>
      </c>
      <c r="G692" s="42">
        <f>IF($D$22,[1]!obget([1]!obcall("",$B$23,"get",[1]!obMake("","int",E692)))^2,"")</f>
        <v>2.4734698425268212E-2</v>
      </c>
      <c r="H692" s="42">
        <f>IF($D$22,[1]!obget([1]!obcall("",$B$24,"get",[1]!obMake("","int",E692))),"")</f>
        <v>0.32766031471990065</v>
      </c>
    </row>
    <row r="693" spans="2:8" x14ac:dyDescent="0.3">
      <c r="B693" s="42">
        <f t="shared" si="29"/>
        <v>33.300000000000004</v>
      </c>
      <c r="D693" s="45">
        <f>IF($C$13,[1]!obget([1]!obcall("",$B$13,"getInitialMargin",[1]!obMake("","double",$B693))),"")</f>
        <v>0</v>
      </c>
      <c r="E693" s="42">
        <f t="shared" si="30"/>
        <v>666</v>
      </c>
      <c r="F693" s="42">
        <f>IF($D$22,[1]!obget([1]!obcall("",$B$22,"get",[1]!obMake("","int",E693))),"")</f>
        <v>9.5314128282124901</v>
      </c>
      <c r="G693" s="42">
        <f>IF($D$22,[1]!obget([1]!obcall("",$B$23,"get",[1]!obMake("","int",E693)))^2,"")</f>
        <v>0.55322222761541895</v>
      </c>
      <c r="H693" s="42">
        <f>IF($D$22,[1]!obget([1]!obcall("",$B$24,"get",[1]!obMake("","int",E693))),"")</f>
        <v>0.41285990296335973</v>
      </c>
    </row>
    <row r="694" spans="2:8" x14ac:dyDescent="0.3">
      <c r="B694" s="42">
        <f t="shared" si="29"/>
        <v>33.35</v>
      </c>
      <c r="D694" s="45">
        <f>IF($C$13,[1]!obget([1]!obcall("",$B$13,"getInitialMargin",[1]!obMake("","double",$B694))),"")</f>
        <v>0</v>
      </c>
      <c r="E694" s="42">
        <f t="shared" si="30"/>
        <v>667</v>
      </c>
      <c r="F694" s="42">
        <f>IF($D$22,[1]!obget([1]!obcall("",$B$22,"get",[1]!obMake("","int",E694))),"")</f>
        <v>8.3380449757330926</v>
      </c>
      <c r="G694" s="42">
        <f>IF($D$22,[1]!obget([1]!obcall("",$B$23,"get",[1]!obMake("","int",E694)))^2,"")</f>
        <v>5.8096780670833431E-2</v>
      </c>
      <c r="H694" s="42">
        <f>IF($D$22,[1]!obget([1]!obcall("",$B$24,"get",[1]!obMake("","int",E694))),"")</f>
        <v>0.29198718704055548</v>
      </c>
    </row>
    <row r="695" spans="2:8" x14ac:dyDescent="0.3">
      <c r="B695" s="42">
        <f t="shared" si="29"/>
        <v>33.4</v>
      </c>
      <c r="D695" s="45">
        <f>IF($C$13,[1]!obget([1]!obcall("",$B$13,"getInitialMargin",[1]!obMake("","double",$B695))),"")</f>
        <v>0</v>
      </c>
      <c r="E695" s="42">
        <f t="shared" si="30"/>
        <v>668</v>
      </c>
      <c r="F695" s="42">
        <f>IF($D$22,[1]!obget([1]!obcall("",$B$22,"get",[1]!obMake("","int",E695))),"")</f>
        <v>6.4943314622273611</v>
      </c>
      <c r="G695" s="42">
        <f>IF($D$22,[1]!obget([1]!obcall("",$B$23,"get",[1]!obMake("","int",E695)))^2,"")</f>
        <v>1.4932829525213091E-3</v>
      </c>
      <c r="H695" s="42">
        <f>IF($D$22,[1]!obget([1]!obcall("",$B$24,"get",[1]!obMake("","int",E695))),"")</f>
        <v>0.2315423151349274</v>
      </c>
    </row>
    <row r="696" spans="2:8" x14ac:dyDescent="0.3">
      <c r="B696" s="42">
        <f t="shared" si="29"/>
        <v>33.450000000000003</v>
      </c>
      <c r="D696" s="45">
        <f>IF($C$13,[1]!obget([1]!obcall("",$B$13,"getInitialMargin",[1]!obMake("","double",$B696))),"")</f>
        <v>0</v>
      </c>
      <c r="E696" s="42">
        <f t="shared" si="30"/>
        <v>669</v>
      </c>
      <c r="F696" s="42">
        <f>IF($D$22,[1]!obget([1]!obcall("",$B$22,"get",[1]!obMake("","int",E696))),"")</f>
        <v>6.2480755773507468</v>
      </c>
      <c r="G696" s="42">
        <f>IF($D$22,[1]!obget([1]!obcall("",$B$23,"get",[1]!obMake("","int",E696)))^2,"")</f>
        <v>0.45170538383392128</v>
      </c>
      <c r="H696" s="42">
        <f>IF($D$22,[1]!obget([1]!obcall("",$B$24,"get",[1]!obMake("","int",E696))),"")</f>
        <v>0.23507753983905189</v>
      </c>
    </row>
    <row r="697" spans="2:8" x14ac:dyDescent="0.3">
      <c r="B697" s="42">
        <f t="shared" si="29"/>
        <v>33.5</v>
      </c>
      <c r="D697" s="45">
        <f>IF($C$13,[1]!obget([1]!obcall("",$B$13,"getInitialMargin",[1]!obMake("","double",$B697))),"")</f>
        <v>0</v>
      </c>
      <c r="E697" s="42">
        <f t="shared" si="30"/>
        <v>670</v>
      </c>
      <c r="F697" s="42">
        <f>IF($D$22,[1]!obget([1]!obcall("",$B$22,"get",[1]!obMake("","int",E697))),"")</f>
        <v>4.1942989002125719</v>
      </c>
      <c r="G697" s="42">
        <f>IF($D$22,[1]!obget([1]!obcall("",$B$23,"get",[1]!obMake("","int",E697)))^2,"")</f>
        <v>5.7797684400806145E-3</v>
      </c>
      <c r="H697" s="42">
        <f>IF($D$22,[1]!obget([1]!obcall("",$B$24,"get",[1]!obMake("","int",E697))),"")</f>
        <v>0.37110774733894697</v>
      </c>
    </row>
    <row r="698" spans="2:8" x14ac:dyDescent="0.3">
      <c r="B698" s="42">
        <f t="shared" si="29"/>
        <v>33.550000000000004</v>
      </c>
      <c r="D698" s="45">
        <f>IF($C$13,[1]!obget([1]!obcall("",$B$13,"getInitialMargin",[1]!obMake("","double",$B698))),"")</f>
        <v>0</v>
      </c>
      <c r="E698" s="42">
        <f t="shared" si="30"/>
        <v>671</v>
      </c>
      <c r="F698" s="42">
        <f>IF($D$22,[1]!obget([1]!obcall("",$B$22,"get",[1]!obMake("","int",E698))),"")</f>
        <v>14.674087065342407</v>
      </c>
      <c r="G698" s="42">
        <f>IF($D$22,[1]!obget([1]!obcall("",$B$23,"get",[1]!obMake("","int",E698)))^2,"")</f>
        <v>4.9956208915316255E-2</v>
      </c>
      <c r="H698" s="42">
        <f>IF($D$22,[1]!obget([1]!obcall("",$B$24,"get",[1]!obMake("","int",E698))),"")</f>
        <v>1.6686976499278865</v>
      </c>
    </row>
    <row r="699" spans="2:8" x14ac:dyDescent="0.3">
      <c r="B699" s="42">
        <f t="shared" si="29"/>
        <v>33.6</v>
      </c>
      <c r="D699" s="45">
        <f>IF($C$13,[1]!obget([1]!obcall("",$B$13,"getInitialMargin",[1]!obMake("","double",$B699))),"")</f>
        <v>0</v>
      </c>
      <c r="E699" s="42">
        <f t="shared" si="30"/>
        <v>672</v>
      </c>
      <c r="F699" s="42">
        <f>IF($D$22,[1]!obget([1]!obcall("",$B$22,"get",[1]!obMake("","int",E699))),"")</f>
        <v>4.8125199653004369</v>
      </c>
      <c r="G699" s="42">
        <f>IF($D$22,[1]!obget([1]!obcall("",$B$23,"get",[1]!obMake("","int",E699)))^2,"")</f>
        <v>0.24741041965620411</v>
      </c>
      <c r="H699" s="42">
        <f>IF($D$22,[1]!obget([1]!obcall("",$B$24,"get",[1]!obMake("","int",E699))),"")</f>
        <v>0.31014262840773144</v>
      </c>
    </row>
    <row r="700" spans="2:8" x14ac:dyDescent="0.3">
      <c r="B700" s="42">
        <f t="shared" si="29"/>
        <v>33.65</v>
      </c>
      <c r="D700" s="45">
        <f>IF($C$13,[1]!obget([1]!obcall("",$B$13,"getInitialMargin",[1]!obMake("","double",$B700))),"")</f>
        <v>0</v>
      </c>
      <c r="E700" s="42">
        <f t="shared" si="30"/>
        <v>673</v>
      </c>
      <c r="F700" s="42">
        <f>IF($D$22,[1]!obget([1]!obcall("",$B$22,"get",[1]!obMake("","int",E700))),"")</f>
        <v>8.3374070800018778</v>
      </c>
      <c r="G700" s="42">
        <f>IF($D$22,[1]!obget([1]!obcall("",$B$23,"get",[1]!obMake("","int",E700)))^2,"")</f>
        <v>1.5931353046444184E-2</v>
      </c>
      <c r="H700" s="42">
        <f>IF($D$22,[1]!obget([1]!obcall("",$B$24,"get",[1]!obMake("","int",E700))),"")</f>
        <v>0.29193975584772724</v>
      </c>
    </row>
    <row r="701" spans="2:8" x14ac:dyDescent="0.3">
      <c r="B701" s="42">
        <f t="shared" si="29"/>
        <v>33.700000000000003</v>
      </c>
      <c r="D701" s="45">
        <f>IF($C$13,[1]!obget([1]!obcall("",$B$13,"getInitialMargin",[1]!obMake("","double",$B701))),"")</f>
        <v>0</v>
      </c>
      <c r="E701" s="42">
        <f t="shared" si="30"/>
        <v>674</v>
      </c>
      <c r="F701" s="42">
        <f>IF($D$22,[1]!obget([1]!obcall("",$B$22,"get",[1]!obMake("","int",E701))),"")</f>
        <v>2.9334643373729676</v>
      </c>
      <c r="G701" s="42">
        <f>IF($D$22,[1]!obget([1]!obcall("",$B$23,"get",[1]!obMake("","int",E701)))^2,"")</f>
        <v>6.1996423397868802E-2</v>
      </c>
      <c r="H701" s="42">
        <f>IF($D$22,[1]!obget([1]!obcall("",$B$24,"get",[1]!obMake("","int",E701))),"")</f>
        <v>0.54888130575543104</v>
      </c>
    </row>
    <row r="702" spans="2:8" x14ac:dyDescent="0.3">
      <c r="B702" s="42">
        <f t="shared" si="29"/>
        <v>33.75</v>
      </c>
      <c r="D702" s="45">
        <f>IF($C$13,[1]!obget([1]!obcall("",$B$13,"getInitialMargin",[1]!obMake("","double",$B702))),"")</f>
        <v>0</v>
      </c>
      <c r="E702" s="42">
        <f t="shared" si="30"/>
        <v>675</v>
      </c>
      <c r="F702" s="42">
        <f>IF($D$22,[1]!obget([1]!obcall("",$B$22,"get",[1]!obMake("","int",E702))),"")</f>
        <v>8.0562964428662429</v>
      </c>
      <c r="G702" s="42">
        <f>IF($D$22,[1]!obget([1]!obcall("",$B$23,"get",[1]!obMake("","int",E702)))^2,"")</f>
        <v>0.76644932706150126</v>
      </c>
      <c r="H702" s="42">
        <f>IF($D$22,[1]!obget([1]!obcall("",$B$24,"get",[1]!obMake("","int",E702))),"")</f>
        <v>0.27282402210770962</v>
      </c>
    </row>
    <row r="703" spans="2:8" x14ac:dyDescent="0.3">
      <c r="B703" s="42">
        <f t="shared" si="29"/>
        <v>33.800000000000004</v>
      </c>
      <c r="D703" s="45">
        <f>IF($C$13,[1]!obget([1]!obcall("",$B$13,"getInitialMargin",[1]!obMake("","double",$B703))),"")</f>
        <v>0</v>
      </c>
      <c r="E703" s="42">
        <f t="shared" si="30"/>
        <v>676</v>
      </c>
      <c r="F703" s="42">
        <f>IF($D$22,[1]!obget([1]!obcall("",$B$22,"get",[1]!obMake("","int",E703))),"")</f>
        <v>4.5559750621518145</v>
      </c>
      <c r="G703" s="42">
        <f>IF($D$22,[1]!obget([1]!obcall("",$B$23,"get",[1]!obMake("","int",E703)))^2,"")</f>
        <v>0.17574194043348337</v>
      </c>
      <c r="H703" s="42">
        <f>IF($D$22,[1]!obget([1]!obcall("",$B$24,"get",[1]!obMake("","int",E703))),"")</f>
        <v>0.33334865794736307</v>
      </c>
    </row>
    <row r="704" spans="2:8" x14ac:dyDescent="0.3">
      <c r="B704" s="42">
        <f t="shared" si="29"/>
        <v>33.85</v>
      </c>
      <c r="D704" s="45">
        <f>IF($C$13,[1]!obget([1]!obcall("",$B$13,"getInitialMargin",[1]!obMake("","double",$B704))),"")</f>
        <v>0</v>
      </c>
      <c r="E704" s="42">
        <f t="shared" si="30"/>
        <v>677</v>
      </c>
      <c r="F704" s="42">
        <f>IF($D$22,[1]!obget([1]!obcall("",$B$22,"get",[1]!obMake("","int",E704))),"")</f>
        <v>9.9967446377268523</v>
      </c>
      <c r="G704" s="42">
        <f>IF($D$22,[1]!obget([1]!obcall("",$B$23,"get",[1]!obMake("","int",E704)))^2,"")</f>
        <v>3.4105846865902181</v>
      </c>
      <c r="H704" s="42">
        <f>IF($D$22,[1]!obget([1]!obcall("",$B$24,"get",[1]!obMake("","int",E704))),"")</f>
        <v>0.47740132189076911</v>
      </c>
    </row>
    <row r="705" spans="2:8" x14ac:dyDescent="0.3">
      <c r="B705" s="42">
        <f t="shared" si="29"/>
        <v>33.9</v>
      </c>
      <c r="D705" s="45">
        <f>IF($C$13,[1]!obget([1]!obcall("",$B$13,"getInitialMargin",[1]!obMake("","double",$B705))),"")</f>
        <v>0</v>
      </c>
      <c r="E705" s="42">
        <f t="shared" si="30"/>
        <v>678</v>
      </c>
      <c r="F705" s="42">
        <f>IF($D$22,[1]!obget([1]!obcall("",$B$22,"get",[1]!obMake("","int",E705))),"")</f>
        <v>3.9246001935768255</v>
      </c>
      <c r="G705" s="42">
        <f>IF($D$22,[1]!obget([1]!obcall("",$B$23,"get",[1]!obMake("","int",E705)))^2,"")</f>
        <v>0.15692318224892471</v>
      </c>
      <c r="H705" s="42">
        <f>IF($D$22,[1]!obget([1]!obcall("",$B$24,"get",[1]!obMake("","int",E705))),"")</f>
        <v>0.40310513029511769</v>
      </c>
    </row>
    <row r="706" spans="2:8" x14ac:dyDescent="0.3">
      <c r="B706" s="42">
        <f t="shared" si="29"/>
        <v>33.950000000000003</v>
      </c>
      <c r="D706" s="45">
        <f>IF($C$13,[1]!obget([1]!obcall("",$B$13,"getInitialMargin",[1]!obMake("","double",$B706))),"")</f>
        <v>0</v>
      </c>
      <c r="E706" s="42">
        <f t="shared" si="30"/>
        <v>679</v>
      </c>
      <c r="F706" s="42">
        <f>IF($D$22,[1]!obget([1]!obcall("",$B$22,"get",[1]!obMake("","int",E706))),"")</f>
        <v>5.9718229041114901</v>
      </c>
      <c r="G706" s="42">
        <f>IF($D$22,[1]!obget([1]!obcall("",$B$23,"get",[1]!obMake("","int",E706)))^2,"")</f>
        <v>4.7093279964787712E-3</v>
      </c>
      <c r="H706" s="42">
        <f>IF($D$22,[1]!obget([1]!obcall("",$B$24,"get",[1]!obMake("","int",E706))),"")</f>
        <v>0.2422991484981345</v>
      </c>
    </row>
    <row r="707" spans="2:8" x14ac:dyDescent="0.3">
      <c r="B707" s="42">
        <f t="shared" si="29"/>
        <v>34</v>
      </c>
      <c r="D707" s="45">
        <f>IF($C$13,[1]!obget([1]!obcall("",$B$13,"getInitialMargin",[1]!obMake("","double",$B707))),"")</f>
        <v>0</v>
      </c>
      <c r="E707" s="42">
        <f t="shared" si="30"/>
        <v>680</v>
      </c>
      <c r="F707" s="42">
        <f>IF($D$22,[1]!obget([1]!obcall("",$B$22,"get",[1]!obMake("","int",E707))),"")</f>
        <v>2.3881865827377777</v>
      </c>
      <c r="G707" s="42">
        <f>IF($D$22,[1]!obget([1]!obcall("",$B$23,"get",[1]!obMake("","int",E707)))^2,"")</f>
        <v>1.6080970197978793E-2</v>
      </c>
      <c r="H707" s="42">
        <f>IF($D$22,[1]!obget([1]!obcall("",$B$24,"get",[1]!obMake("","int",E707))),"")</f>
        <v>0.6479770414963999</v>
      </c>
    </row>
    <row r="708" spans="2:8" x14ac:dyDescent="0.3">
      <c r="B708" s="42">
        <f t="shared" si="29"/>
        <v>34.050000000000004</v>
      </c>
      <c r="D708" s="45">
        <f>IF($C$13,[1]!obget([1]!obcall("",$B$13,"getInitialMargin",[1]!obMake("","double",$B708))),"")</f>
        <v>0</v>
      </c>
      <c r="E708" s="42">
        <f t="shared" si="30"/>
        <v>681</v>
      </c>
      <c r="F708" s="42">
        <f>IF($D$22,[1]!obget([1]!obcall("",$B$22,"get",[1]!obMake("","int",E708))),"")</f>
        <v>17.092280490557229</v>
      </c>
      <c r="G708" s="42">
        <f>IF($D$22,[1]!obget([1]!obcall("",$B$23,"get",[1]!obMake("","int",E708)))^2,"")</f>
        <v>4.205922718298214</v>
      </c>
      <c r="H708" s="42">
        <f>IF($D$22,[1]!obget([1]!obcall("",$B$24,"get",[1]!obMake("","int",E708))),"")</f>
        <v>2.6716147334732439</v>
      </c>
    </row>
    <row r="709" spans="2:8" x14ac:dyDescent="0.3">
      <c r="B709" s="42">
        <f t="shared" si="29"/>
        <v>34.1</v>
      </c>
      <c r="D709" s="45">
        <f>IF($C$13,[1]!obget([1]!obcall("",$B$13,"getInitialMargin",[1]!obMake("","double",$B709))),"")</f>
        <v>0</v>
      </c>
      <c r="E709" s="42">
        <f t="shared" si="30"/>
        <v>682</v>
      </c>
      <c r="F709" s="42">
        <f>IF($D$22,[1]!obget([1]!obcall("",$B$22,"get",[1]!obMake("","int",E709))),"")</f>
        <v>9.6409005755728074</v>
      </c>
      <c r="G709" s="42">
        <f>IF($D$22,[1]!obget([1]!obcall("",$B$23,"get",[1]!obMake("","int",E709)))^2,"")</f>
        <v>5.7266430127440905E-2</v>
      </c>
      <c r="H709" s="42">
        <f>IF($D$22,[1]!obget([1]!obcall("",$B$24,"get",[1]!obMake("","int",E709))),"")</f>
        <v>0.42716705606961014</v>
      </c>
    </row>
    <row r="710" spans="2:8" x14ac:dyDescent="0.3">
      <c r="B710" s="42">
        <f t="shared" si="29"/>
        <v>34.15</v>
      </c>
      <c r="D710" s="45">
        <f>IF($C$13,[1]!obget([1]!obcall("",$B$13,"getInitialMargin",[1]!obMake("","double",$B710))),"")</f>
        <v>0</v>
      </c>
      <c r="E710" s="42">
        <f t="shared" si="30"/>
        <v>683</v>
      </c>
      <c r="F710" s="42">
        <f>IF($D$22,[1]!obget([1]!obcall("",$B$22,"get",[1]!obMake("","int",E710))),"")</f>
        <v>12.554174361004602</v>
      </c>
      <c r="G710" s="42">
        <f>IF($D$22,[1]!obget([1]!obcall("",$B$23,"get",[1]!obMake("","int",E710)))^2,"")</f>
        <v>0.3489043548021426</v>
      </c>
      <c r="H710" s="42">
        <f>IF($D$22,[1]!obget([1]!obcall("",$B$24,"get",[1]!obMake("","int",E710))),"")</f>
        <v>1.00648119538908</v>
      </c>
    </row>
    <row r="711" spans="2:8" x14ac:dyDescent="0.3">
      <c r="B711" s="42">
        <f t="shared" si="29"/>
        <v>34.200000000000003</v>
      </c>
      <c r="D711" s="45">
        <f>IF($C$13,[1]!obget([1]!obcall("",$B$13,"getInitialMargin",[1]!obMake("","double",$B711))),"")</f>
        <v>0</v>
      </c>
      <c r="E711" s="42">
        <f t="shared" si="30"/>
        <v>684</v>
      </c>
      <c r="F711" s="42">
        <f>IF($D$22,[1]!obget([1]!obcall("",$B$22,"get",[1]!obMake("","int",E711))),"")</f>
        <v>16.682957615100037</v>
      </c>
      <c r="G711" s="42">
        <f>IF($D$22,[1]!obget([1]!obcall("",$B$23,"get",[1]!obMake("","int",E711)))^2,"")</f>
        <v>6.7161091361593983E-2</v>
      </c>
      <c r="H711" s="42">
        <f>IF($D$22,[1]!obget([1]!obcall("",$B$24,"get",[1]!obMake("","int",E711))),"")</f>
        <v>2.48330609548412</v>
      </c>
    </row>
    <row r="712" spans="2:8" x14ac:dyDescent="0.3">
      <c r="B712" s="42">
        <f t="shared" si="29"/>
        <v>34.25</v>
      </c>
      <c r="D712" s="45">
        <f>IF($C$13,[1]!obget([1]!obcall("",$B$13,"getInitialMargin",[1]!obMake("","double",$B712))),"")</f>
        <v>0</v>
      </c>
      <c r="E712" s="42">
        <f t="shared" si="30"/>
        <v>685</v>
      </c>
      <c r="F712" s="42">
        <f>IF($D$22,[1]!obget([1]!obcall("",$B$22,"get",[1]!obMake("","int",E712))),"")</f>
        <v>4.8531810806697795</v>
      </c>
      <c r="G712" s="42">
        <f>IF($D$22,[1]!obget([1]!obcall("",$B$23,"get",[1]!obMake("","int",E712)))^2,"")</f>
        <v>8.4743592904245268E-2</v>
      </c>
      <c r="H712" s="42">
        <f>IF($D$22,[1]!obget([1]!obcall("",$B$24,"get",[1]!obMake("","int",E712))),"")</f>
        <v>0.30673716248133431</v>
      </c>
    </row>
    <row r="713" spans="2:8" x14ac:dyDescent="0.3">
      <c r="B713" s="42">
        <f t="shared" si="29"/>
        <v>34.300000000000004</v>
      </c>
      <c r="D713" s="45">
        <f>IF($C$13,[1]!obget([1]!obcall("",$B$13,"getInitialMargin",[1]!obMake("","double",$B713))),"")</f>
        <v>0</v>
      </c>
      <c r="E713" s="42">
        <f t="shared" si="30"/>
        <v>686</v>
      </c>
      <c r="F713" s="42">
        <f>IF($D$22,[1]!obget([1]!obcall("",$B$22,"get",[1]!obMake("","int",E713))),"")</f>
        <v>5.106262442509947</v>
      </c>
      <c r="G713" s="42">
        <f>IF($D$22,[1]!obget([1]!obcall("",$B$23,"get",[1]!obMake("","int",E713)))^2,"")</f>
        <v>0.19014073962385175</v>
      </c>
      <c r="H713" s="42">
        <f>IF($D$22,[1]!obget([1]!obcall("",$B$24,"get",[1]!obMake("","int",E713))),"")</f>
        <v>0.2872177807230395</v>
      </c>
    </row>
    <row r="714" spans="2:8" x14ac:dyDescent="0.3">
      <c r="B714" s="42">
        <f t="shared" si="29"/>
        <v>34.35</v>
      </c>
      <c r="D714" s="45">
        <f>IF($C$13,[1]!obget([1]!obcall("",$B$13,"getInitialMargin",[1]!obMake("","double",$B714))),"")</f>
        <v>0</v>
      </c>
      <c r="E714" s="42">
        <f t="shared" si="30"/>
        <v>687</v>
      </c>
      <c r="F714" s="42">
        <f>IF($D$22,[1]!obget([1]!obcall("",$B$22,"get",[1]!obMake("","int",E714))),"")</f>
        <v>5.4403653086802333</v>
      </c>
      <c r="G714" s="42">
        <f>IF($D$22,[1]!obget([1]!obcall("",$B$23,"get",[1]!obMake("","int",E714)))^2,"")</f>
        <v>0.49631995695884129</v>
      </c>
      <c r="H714" s="42">
        <f>IF($D$22,[1]!obget([1]!obcall("",$B$24,"get",[1]!obMake("","int",E714))),"")</f>
        <v>0.26587438858379642</v>
      </c>
    </row>
    <row r="715" spans="2:8" x14ac:dyDescent="0.3">
      <c r="B715" s="42">
        <f t="shared" si="29"/>
        <v>34.4</v>
      </c>
      <c r="D715" s="45">
        <f>IF($C$13,[1]!obget([1]!obcall("",$B$13,"getInitialMargin",[1]!obMake("","double",$B715))),"")</f>
        <v>0</v>
      </c>
      <c r="E715" s="42">
        <f t="shared" si="30"/>
        <v>688</v>
      </c>
      <c r="F715" s="42">
        <f>IF($D$22,[1]!obget([1]!obcall("",$B$22,"get",[1]!obMake("","int",E715))),"")</f>
        <v>3.925375543195166</v>
      </c>
      <c r="G715" s="42">
        <f>IF($D$22,[1]!obget([1]!obcall("",$B$23,"get",[1]!obMake("","int",E715)))^2,"")</f>
        <v>1.9194776609808881E-2</v>
      </c>
      <c r="H715" s="42">
        <f>IF($D$22,[1]!obget([1]!obcall("",$B$24,"get",[1]!obMake("","int",E715))),"")</f>
        <v>0.4030084388432072</v>
      </c>
    </row>
    <row r="716" spans="2:8" x14ac:dyDescent="0.3">
      <c r="B716" s="42">
        <f t="shared" si="29"/>
        <v>34.450000000000003</v>
      </c>
      <c r="D716" s="45">
        <f>IF($C$13,[1]!obget([1]!obcall("",$B$13,"getInitialMargin",[1]!obMake("","double",$B716))),"")</f>
        <v>0</v>
      </c>
      <c r="E716" s="42">
        <f t="shared" si="30"/>
        <v>689</v>
      </c>
      <c r="F716" s="42">
        <f>IF($D$22,[1]!obget([1]!obcall("",$B$22,"get",[1]!obMake("","int",E716))),"")</f>
        <v>8.6341813944879213</v>
      </c>
      <c r="G716" s="42">
        <f>IF($D$22,[1]!obget([1]!obcall("",$B$23,"get",[1]!obMake("","int",E716)))^2,"")</f>
        <v>0.11042702998407042</v>
      </c>
      <c r="H716" s="42">
        <f>IF($D$22,[1]!obget([1]!obcall("",$B$24,"get",[1]!obMake("","int",E716))),"")</f>
        <v>0.3159889234515274</v>
      </c>
    </row>
    <row r="717" spans="2:8" x14ac:dyDescent="0.3">
      <c r="B717" s="42">
        <f t="shared" si="29"/>
        <v>34.5</v>
      </c>
      <c r="D717" s="45">
        <f>IF($C$13,[1]!obget([1]!obcall("",$B$13,"getInitialMargin",[1]!obMake("","double",$B717))),"")</f>
        <v>0</v>
      </c>
      <c r="E717" s="42">
        <f t="shared" si="30"/>
        <v>690</v>
      </c>
      <c r="F717" s="42">
        <f>IF($D$22,[1]!obget([1]!obcall("",$B$22,"get",[1]!obMake("","int",E717))),"")</f>
        <v>8.6737336016923159</v>
      </c>
      <c r="G717" s="42">
        <f>IF($D$22,[1]!obget([1]!obcall("",$B$23,"get",[1]!obMake("","int",E717)))^2,"")</f>
        <v>0.26298744885159014</v>
      </c>
      <c r="H717" s="42">
        <f>IF($D$22,[1]!obget([1]!obcall("",$B$24,"get",[1]!obMake("","int",E717))),"")</f>
        <v>0.3194940876293173</v>
      </c>
    </row>
    <row r="718" spans="2:8" x14ac:dyDescent="0.3">
      <c r="B718" s="42">
        <f t="shared" si="29"/>
        <v>34.550000000000004</v>
      </c>
      <c r="D718" s="45">
        <f>IF($C$13,[1]!obget([1]!obcall("",$B$13,"getInitialMargin",[1]!obMake("","double",$B718))),"")</f>
        <v>0</v>
      </c>
      <c r="E718" s="42">
        <f t="shared" si="30"/>
        <v>691</v>
      </c>
      <c r="F718" s="42">
        <f>IF($D$22,[1]!obget([1]!obcall("",$B$22,"get",[1]!obMake("","int",E718))),"")</f>
        <v>3.9257605421942361</v>
      </c>
      <c r="G718" s="42">
        <f>IF($D$22,[1]!obget([1]!obcall("",$B$23,"get",[1]!obMake("","int",E718)))^2,"")</f>
        <v>5.0533837207521306E-3</v>
      </c>
      <c r="H718" s="42">
        <f>IF($D$22,[1]!obget([1]!obcall("",$B$24,"get",[1]!obMake("","int",E718))),"")</f>
        <v>0.40296043688551719</v>
      </c>
    </row>
    <row r="719" spans="2:8" x14ac:dyDescent="0.3">
      <c r="B719" s="42">
        <f t="shared" si="29"/>
        <v>34.6</v>
      </c>
      <c r="D719" s="45">
        <f>IF($C$13,[1]!obget([1]!obcall("",$B$13,"getInitialMargin",[1]!obMake("","double",$B719))),"")</f>
        <v>0</v>
      </c>
      <c r="E719" s="42">
        <f t="shared" si="30"/>
        <v>692</v>
      </c>
      <c r="F719" s="42">
        <f>IF($D$22,[1]!obget([1]!obcall("",$B$22,"get",[1]!obMake("","int",E719))),"")</f>
        <v>13.395646929890461</v>
      </c>
      <c r="G719" s="42">
        <f>IF($D$22,[1]!obget([1]!obcall("",$B$23,"get",[1]!obMake("","int",E719)))^2,"")</f>
        <v>3.1489359232572034</v>
      </c>
      <c r="H719" s="42">
        <f>IF($D$22,[1]!obget([1]!obcall("",$B$24,"get",[1]!obMake("","int",E719))),"")</f>
        <v>1.2450751196312035</v>
      </c>
    </row>
    <row r="720" spans="2:8" x14ac:dyDescent="0.3">
      <c r="B720" s="42">
        <f t="shared" si="29"/>
        <v>34.65</v>
      </c>
      <c r="D720" s="45">
        <f>IF($C$13,[1]!obget([1]!obcall("",$B$13,"getInitialMargin",[1]!obMake("","double",$B720))),"")</f>
        <v>0</v>
      </c>
      <c r="E720" s="42">
        <f t="shared" si="30"/>
        <v>693</v>
      </c>
      <c r="F720" s="42">
        <f>IF($D$22,[1]!obget([1]!obcall("",$B$22,"get",[1]!obMake("","int",E720))),"")</f>
        <v>6.3429734258686414</v>
      </c>
      <c r="G720" s="42">
        <f>IF($D$22,[1]!obget([1]!obcall("",$B$23,"get",[1]!obMake("","int",E720)))^2,"")</f>
        <v>6.0175584216421605E-3</v>
      </c>
      <c r="H720" s="42">
        <f>IF($D$22,[1]!obget([1]!obcall("",$B$24,"get",[1]!obMake("","int",E720))),"")</f>
        <v>0.23339121944593155</v>
      </c>
    </row>
    <row r="721" spans="2:8" x14ac:dyDescent="0.3">
      <c r="B721" s="42">
        <f t="shared" si="29"/>
        <v>34.700000000000003</v>
      </c>
      <c r="D721" s="45">
        <f>IF($C$13,[1]!obget([1]!obcall("",$B$13,"getInitialMargin",[1]!obMake("","double",$B721))),"")</f>
        <v>0</v>
      </c>
      <c r="E721" s="42">
        <f t="shared" si="30"/>
        <v>694</v>
      </c>
      <c r="F721" s="42">
        <f>IF($D$22,[1]!obget([1]!obcall("",$B$22,"get",[1]!obMake("","int",E721))),"")</f>
        <v>3.3585100100861829</v>
      </c>
      <c r="G721" s="42">
        <f>IF($D$22,[1]!obget([1]!obcall("",$B$23,"get",[1]!obMake("","int",E721)))^2,"")</f>
        <v>8.522280689527038E-3</v>
      </c>
      <c r="H721" s="42">
        <f>IF($D$22,[1]!obget([1]!obcall("",$B$24,"get",[1]!obMake("","int",E721))),"")</f>
        <v>0.48093846320677441</v>
      </c>
    </row>
    <row r="722" spans="2:8" x14ac:dyDescent="0.3">
      <c r="B722" s="42">
        <f t="shared" si="29"/>
        <v>34.75</v>
      </c>
      <c r="D722" s="45">
        <f>IF($C$13,[1]!obget([1]!obcall("",$B$13,"getInitialMargin",[1]!obMake("","double",$B722))),"")</f>
        <v>0</v>
      </c>
      <c r="E722" s="42">
        <f t="shared" si="30"/>
        <v>695</v>
      </c>
      <c r="F722" s="42">
        <f>IF($D$22,[1]!obget([1]!obcall("",$B$22,"get",[1]!obMake("","int",E722))),"")</f>
        <v>12.912970043785498</v>
      </c>
      <c r="G722" s="42">
        <f>IF($D$22,[1]!obget([1]!obcall("",$B$23,"get",[1]!obMake("","int",E722)))^2,"")</f>
        <v>2.4872356558346276</v>
      </c>
      <c r="H722" s="42">
        <f>IF($D$22,[1]!obget([1]!obcall("",$B$24,"get",[1]!obMake("","int",E722))),"")</f>
        <v>1.1043091066145183</v>
      </c>
    </row>
    <row r="723" spans="2:8" x14ac:dyDescent="0.3">
      <c r="B723" s="42">
        <f t="shared" si="29"/>
        <v>34.800000000000004</v>
      </c>
      <c r="D723" s="45">
        <f>IF($C$13,[1]!obget([1]!obcall("",$B$13,"getInitialMargin",[1]!obMake("","double",$B723))),"")</f>
        <v>0</v>
      </c>
      <c r="E723" s="42">
        <f t="shared" si="30"/>
        <v>696</v>
      </c>
      <c r="F723" s="42">
        <f>IF($D$22,[1]!obget([1]!obcall("",$B$22,"get",[1]!obMake("","int",E723))),"")</f>
        <v>19.148654236221162</v>
      </c>
      <c r="G723" s="42">
        <f>IF($D$22,[1]!obget([1]!obcall("",$B$23,"get",[1]!obMake("","int",E723)))^2,"")</f>
        <v>0.70633331774255315</v>
      </c>
      <c r="H723" s="42">
        <f>IF($D$22,[1]!obget([1]!obcall("",$B$24,"get",[1]!obMake("","int",E723))),"")</f>
        <v>3.7320127437630086</v>
      </c>
    </row>
    <row r="724" spans="2:8" x14ac:dyDescent="0.3">
      <c r="B724" s="42">
        <f t="shared" si="29"/>
        <v>34.85</v>
      </c>
      <c r="D724" s="45">
        <f>IF($C$13,[1]!obget([1]!obcall("",$B$13,"getInitialMargin",[1]!obMake("","double",$B724))),"")</f>
        <v>0</v>
      </c>
      <c r="E724" s="42">
        <f t="shared" si="30"/>
        <v>697</v>
      </c>
      <c r="F724" s="42">
        <f>IF($D$22,[1]!obget([1]!obcall("",$B$22,"get",[1]!obMake("","int",E724))),"")</f>
        <v>14.332861142186946</v>
      </c>
      <c r="G724" s="42">
        <f>IF($D$22,[1]!obget([1]!obcall("",$B$23,"get",[1]!obMake("","int",E724)))^2,"")</f>
        <v>8.964695326003444E-2</v>
      </c>
      <c r="H724" s="42">
        <f>IF($D$22,[1]!obget([1]!obcall("",$B$24,"get",[1]!obMake("","int",E724))),"")</f>
        <v>1.5484161255580249</v>
      </c>
    </row>
    <row r="725" spans="2:8" x14ac:dyDescent="0.3">
      <c r="B725" s="42">
        <f t="shared" si="29"/>
        <v>34.9</v>
      </c>
      <c r="D725" s="45">
        <f>IF($C$13,[1]!obget([1]!obcall("",$B$13,"getInitialMargin",[1]!obMake("","double",$B725))),"")</f>
        <v>0</v>
      </c>
      <c r="E725" s="42">
        <f t="shared" si="30"/>
        <v>698</v>
      </c>
      <c r="F725" s="42">
        <f>IF($D$22,[1]!obget([1]!obcall("",$B$22,"get",[1]!obMake("","int",E725))),"")</f>
        <v>13.496712948496619</v>
      </c>
      <c r="G725" s="42">
        <f>IF($D$22,[1]!obget([1]!obcall("",$B$23,"get",[1]!obMake("","int",E725)))^2,"")</f>
        <v>1.1483053857976104</v>
      </c>
      <c r="H725" s="42">
        <f>IF($D$22,[1]!obget([1]!obcall("",$B$24,"get",[1]!obMake("","int",E725))),"")</f>
        <v>1.2758803153147991</v>
      </c>
    </row>
    <row r="726" spans="2:8" x14ac:dyDescent="0.3">
      <c r="B726" s="42">
        <f t="shared" si="29"/>
        <v>34.950000000000003</v>
      </c>
      <c r="D726" s="45">
        <f>IF($C$13,[1]!obget([1]!obcall("",$B$13,"getInitialMargin",[1]!obMake("","double",$B726))),"")</f>
        <v>0</v>
      </c>
      <c r="E726" s="42">
        <f t="shared" si="30"/>
        <v>699</v>
      </c>
      <c r="F726" s="42">
        <f>IF($D$22,[1]!obget([1]!obcall("",$B$22,"get",[1]!obMake("","int",E726))),"")</f>
        <v>10.020190310949637</v>
      </c>
      <c r="G726" s="42">
        <f>IF($D$22,[1]!obget([1]!obcall("",$B$23,"get",[1]!obMake("","int",E726)))^2,"")</f>
        <v>1.5296123110913193</v>
      </c>
      <c r="H726" s="42">
        <f>IF($D$22,[1]!obget([1]!obcall("",$B$24,"get",[1]!obMake("","int",E726))),"")</f>
        <v>0.48091171069106231</v>
      </c>
    </row>
    <row r="727" spans="2:8" x14ac:dyDescent="0.3">
      <c r="B727" s="42">
        <f t="shared" si="29"/>
        <v>35</v>
      </c>
      <c r="D727" s="45">
        <f>IF($C$13,[1]!obget([1]!obcall("",$B$13,"getInitialMargin",[1]!obMake("","double",$B727))),"")</f>
        <v>0</v>
      </c>
      <c r="E727" s="42">
        <f t="shared" si="30"/>
        <v>700</v>
      </c>
      <c r="F727" s="42">
        <f>IF($D$22,[1]!obget([1]!obcall("",$B$22,"get",[1]!obMake("","int",E727))),"")</f>
        <v>14.120350214061707</v>
      </c>
      <c r="G727" s="42">
        <f>IF($D$22,[1]!obget([1]!obcall("",$B$23,"get",[1]!obMake("","int",E727)))^2,"")</f>
        <v>2.7679365167526195</v>
      </c>
      <c r="H727" s="42">
        <f>IF($D$22,[1]!obget([1]!obcall("",$B$24,"get",[1]!obMake("","int",E727))),"")</f>
        <v>1.476160621467395</v>
      </c>
    </row>
    <row r="728" spans="2:8" x14ac:dyDescent="0.3">
      <c r="B728" s="42">
        <f t="shared" si="29"/>
        <v>35.050000000000004</v>
      </c>
      <c r="D728" s="45">
        <f>IF($C$13,[1]!obget([1]!obcall("",$B$13,"getInitialMargin",[1]!obMake("","double",$B728))),"")</f>
        <v>0</v>
      </c>
      <c r="E728" s="42">
        <f t="shared" si="30"/>
        <v>701</v>
      </c>
      <c r="F728" s="42">
        <f>IF($D$22,[1]!obget([1]!obcall("",$B$22,"get",[1]!obMake("","int",E728))),"")</f>
        <v>3.5380904245271942</v>
      </c>
      <c r="G728" s="42">
        <f>IF($D$22,[1]!obget([1]!obcall("",$B$23,"get",[1]!obMake("","int",E728)))^2,"")</f>
        <v>0.21055458621843143</v>
      </c>
      <c r="H728" s="42">
        <f>IF($D$22,[1]!obget([1]!obcall("",$B$24,"get",[1]!obMake("","int",E728))),"")</f>
        <v>0.45468188184087238</v>
      </c>
    </row>
    <row r="729" spans="2:8" x14ac:dyDescent="0.3">
      <c r="B729" s="42">
        <f t="shared" si="29"/>
        <v>35.1</v>
      </c>
      <c r="D729" s="45">
        <f>IF($C$13,[1]!obget([1]!obcall("",$B$13,"getInitialMargin",[1]!obMake("","double",$B729))),"")</f>
        <v>0</v>
      </c>
      <c r="E729" s="42">
        <f t="shared" si="30"/>
        <v>702</v>
      </c>
      <c r="F729" s="42">
        <f>IF($D$22,[1]!obget([1]!obcall("",$B$22,"get",[1]!obMake("","int",E729))),"")</f>
        <v>5.886189673345104</v>
      </c>
      <c r="G729" s="42">
        <f>IF($D$22,[1]!obget([1]!obcall("",$B$23,"get",[1]!obMake("","int",E729)))^2,"")</f>
        <v>0.11304120099296827</v>
      </c>
      <c r="H729" s="42">
        <f>IF($D$22,[1]!obget([1]!obcall("",$B$24,"get",[1]!obMake("","int",E729))),"")</f>
        <v>0.24523669521869929</v>
      </c>
    </row>
    <row r="730" spans="2:8" x14ac:dyDescent="0.3">
      <c r="B730" s="42">
        <f t="shared" si="29"/>
        <v>35.15</v>
      </c>
      <c r="D730" s="45">
        <f>IF($C$13,[1]!obget([1]!obcall("",$B$13,"getInitialMargin",[1]!obMake("","double",$B730))),"")</f>
        <v>0</v>
      </c>
      <c r="E730" s="42">
        <f t="shared" si="30"/>
        <v>703</v>
      </c>
      <c r="F730" s="42">
        <f>IF($D$22,[1]!obget([1]!obcall("",$B$22,"get",[1]!obMake("","int",E730))),"")</f>
        <v>3.4887715982323755</v>
      </c>
      <c r="G730" s="42">
        <f>IF($D$22,[1]!obget([1]!obcall("",$B$23,"get",[1]!obMake("","int",E730)))^2,"")</f>
        <v>0.18291396991518499</v>
      </c>
      <c r="H730" s="42">
        <f>IF($D$22,[1]!obget([1]!obcall("",$B$24,"get",[1]!obMake("","int",E730))),"")</f>
        <v>0.46174791875635829</v>
      </c>
    </row>
    <row r="731" spans="2:8" x14ac:dyDescent="0.3">
      <c r="B731" s="42">
        <f t="shared" ref="B731:B794" si="31">IF($D$22,(ROW(A731)-ROW($A$27))*$C$17,"")</f>
        <v>35.200000000000003</v>
      </c>
      <c r="D731" s="45">
        <f>IF($C$13,[1]!obget([1]!obcall("",$B$13,"getInitialMargin",[1]!obMake("","double",$B731))),"")</f>
        <v>0</v>
      </c>
      <c r="E731" s="42">
        <f t="shared" si="30"/>
        <v>704</v>
      </c>
      <c r="F731" s="42">
        <f>IF($D$22,[1]!obget([1]!obcall("",$B$22,"get",[1]!obMake("","int",E731))),"")</f>
        <v>5.8593915936150092</v>
      </c>
      <c r="G731" s="42">
        <f>IF($D$22,[1]!obget([1]!obcall("",$B$23,"get",[1]!obMake("","int",E731)))^2,"")</f>
        <v>0.36698787574483305</v>
      </c>
      <c r="H731" s="42">
        <f>IF($D$22,[1]!obget([1]!obcall("",$B$24,"get",[1]!obMake("","int",E731))),"")</f>
        <v>0.24622392995587561</v>
      </c>
    </row>
    <row r="732" spans="2:8" x14ac:dyDescent="0.3">
      <c r="B732" s="42">
        <f t="shared" si="31"/>
        <v>35.25</v>
      </c>
      <c r="D732" s="45">
        <f>IF($C$13,[1]!obget([1]!obcall("",$B$13,"getInitialMargin",[1]!obMake("","double",$B732))),"")</f>
        <v>0</v>
      </c>
      <c r="E732" s="42">
        <f t="shared" ref="E732:E795" si="32">IF($D$22,E731+1,"")</f>
        <v>705</v>
      </c>
      <c r="F732" s="42">
        <f>IF($D$22,[1]!obget([1]!obcall("",$B$22,"get",[1]!obMake("","int",E732))),"")</f>
        <v>7.0541411996595178</v>
      </c>
      <c r="G732" s="42">
        <f>IF($D$22,[1]!obget([1]!obcall("",$B$23,"get",[1]!obMake("","int",E732)))^2,"")</f>
        <v>5.8994631669709002E-2</v>
      </c>
      <c r="H732" s="42">
        <f>IF($D$22,[1]!obget([1]!obcall("",$B$24,"get",[1]!obMake("","int",E732))),"")</f>
        <v>0.23368374202882847</v>
      </c>
    </row>
    <row r="733" spans="2:8" x14ac:dyDescent="0.3">
      <c r="B733" s="42">
        <f t="shared" si="31"/>
        <v>35.300000000000004</v>
      </c>
      <c r="D733" s="45">
        <f>IF($C$13,[1]!obget([1]!obcall("",$B$13,"getInitialMargin",[1]!obMake("","double",$B733))),"")</f>
        <v>0</v>
      </c>
      <c r="E733" s="42">
        <f t="shared" si="32"/>
        <v>706</v>
      </c>
      <c r="F733" s="42">
        <f>IF($D$22,[1]!obget([1]!obcall("",$B$22,"get",[1]!obMake("","int",E733))),"")</f>
        <v>4.5431597233996079</v>
      </c>
      <c r="G733" s="42">
        <f>IF($D$22,[1]!obget([1]!obcall("",$B$23,"get",[1]!obMake("","int",E733)))^2,"")</f>
        <v>5.5954545852001734E-2</v>
      </c>
      <c r="H733" s="42">
        <f>IF($D$22,[1]!obget([1]!obcall("",$B$24,"get",[1]!obMake("","int",E733))),"")</f>
        <v>0.33458574255233142</v>
      </c>
    </row>
    <row r="734" spans="2:8" x14ac:dyDescent="0.3">
      <c r="B734" s="42">
        <f t="shared" si="31"/>
        <v>35.35</v>
      </c>
      <c r="D734" s="45">
        <f>IF($C$13,[1]!obget([1]!obcall("",$B$13,"getInitialMargin",[1]!obMake("","double",$B734))),"")</f>
        <v>0</v>
      </c>
      <c r="E734" s="42">
        <f t="shared" si="32"/>
        <v>707</v>
      </c>
      <c r="F734" s="42">
        <f>IF($D$22,[1]!obget([1]!obcall("",$B$22,"get",[1]!obMake("","int",E734))),"")</f>
        <v>8.7089861445894527</v>
      </c>
      <c r="G734" s="42">
        <f>IF($D$22,[1]!obget([1]!obcall("",$B$23,"get",[1]!obMake("","int",E734)))^2,"")</f>
        <v>0.71334982727310647</v>
      </c>
      <c r="H734" s="42">
        <f>IF($D$22,[1]!obget([1]!obcall("",$B$24,"get",[1]!obMake("","int",E734))),"")</f>
        <v>0.3226776904157076</v>
      </c>
    </row>
    <row r="735" spans="2:8" x14ac:dyDescent="0.3">
      <c r="B735" s="42">
        <f t="shared" si="31"/>
        <v>35.4</v>
      </c>
      <c r="D735" s="45">
        <f>IF($C$13,[1]!obget([1]!obcall("",$B$13,"getInitialMargin",[1]!obMake("","double",$B735))),"")</f>
        <v>0</v>
      </c>
      <c r="E735" s="42">
        <f t="shared" si="32"/>
        <v>708</v>
      </c>
      <c r="F735" s="42">
        <f>IF($D$22,[1]!obget([1]!obcall("",$B$22,"get",[1]!obMake("","int",E735))),"")</f>
        <v>8.3583080320793925</v>
      </c>
      <c r="G735" s="42">
        <f>IF($D$22,[1]!obget([1]!obcall("",$B$23,"get",[1]!obMake("","int",E735)))^2,"")</f>
        <v>1.0603629116079027E-3</v>
      </c>
      <c r="H735" s="42">
        <f>IF($D$22,[1]!obget([1]!obcall("",$B$24,"get",[1]!obMake("","int",E735))),"")</f>
        <v>0.2935034136935728</v>
      </c>
    </row>
    <row r="736" spans="2:8" x14ac:dyDescent="0.3">
      <c r="B736" s="42">
        <f t="shared" si="31"/>
        <v>35.450000000000003</v>
      </c>
      <c r="D736" s="45">
        <f>IF($C$13,[1]!obget([1]!obcall("",$B$13,"getInitialMargin",[1]!obMake("","double",$B736))),"")</f>
        <v>0</v>
      </c>
      <c r="E736" s="42">
        <f t="shared" si="32"/>
        <v>709</v>
      </c>
      <c r="F736" s="42">
        <f>IF($D$22,[1]!obget([1]!obcall("",$B$22,"get",[1]!obMake("","int",E736))),"")</f>
        <v>15.530776409020236</v>
      </c>
      <c r="G736" s="42">
        <f>IF($D$22,[1]!obget([1]!obcall("",$B$23,"get",[1]!obMake("","int",E736)))^2,"")</f>
        <v>0.4782450895197865</v>
      </c>
      <c r="H736" s="42">
        <f>IF($D$22,[1]!obget([1]!obcall("",$B$24,"get",[1]!obMake("","int",E736))),"")</f>
        <v>1.9938264398102303</v>
      </c>
    </row>
    <row r="737" spans="2:8" x14ac:dyDescent="0.3">
      <c r="B737" s="42">
        <f t="shared" si="31"/>
        <v>35.5</v>
      </c>
      <c r="D737" s="45">
        <f>IF($C$13,[1]!obget([1]!obcall("",$B$13,"getInitialMargin",[1]!obMake("","double",$B737))),"")</f>
        <v>0</v>
      </c>
      <c r="E737" s="42">
        <f t="shared" si="32"/>
        <v>710</v>
      </c>
      <c r="F737" s="42">
        <f>IF($D$22,[1]!obget([1]!obcall("",$B$22,"get",[1]!obMake("","int",E737))),"")</f>
        <v>10.43352015139725</v>
      </c>
      <c r="G737" s="42">
        <f>IF($D$22,[1]!obget([1]!obcall("",$B$23,"get",[1]!obMake("","int",E737)))^2,"")</f>
        <v>2.7883239044736389E-2</v>
      </c>
      <c r="H737" s="42">
        <f>IF($D$22,[1]!obget([1]!obcall("",$B$24,"get",[1]!obMake("","int",E737))),"")</f>
        <v>0.54686925235381345</v>
      </c>
    </row>
    <row r="738" spans="2:8" x14ac:dyDescent="0.3">
      <c r="B738" s="42">
        <f t="shared" si="31"/>
        <v>35.550000000000004</v>
      </c>
      <c r="D738" s="45">
        <f>IF($C$13,[1]!obget([1]!obcall("",$B$13,"getInitialMargin",[1]!obMake("","double",$B738))),"")</f>
        <v>0</v>
      </c>
      <c r="E738" s="42">
        <f t="shared" si="32"/>
        <v>711</v>
      </c>
      <c r="F738" s="42">
        <f>IF($D$22,[1]!obget([1]!obcall("",$B$22,"get",[1]!obMake("","int",E738))),"")</f>
        <v>5.5295819671909925</v>
      </c>
      <c r="G738" s="42">
        <f>IF($D$22,[1]!obget([1]!obcall("",$B$23,"get",[1]!obMake("","int",E738)))^2,"")</f>
        <v>3.9253807092816194E-2</v>
      </c>
      <c r="H738" s="42">
        <f>IF($D$22,[1]!obget([1]!obcall("",$B$24,"get",[1]!obMake("","int",E738))),"")</f>
        <v>0.26102684310046764</v>
      </c>
    </row>
    <row r="739" spans="2:8" x14ac:dyDescent="0.3">
      <c r="B739" s="42">
        <f t="shared" si="31"/>
        <v>35.6</v>
      </c>
      <c r="D739" s="45">
        <f>IF($C$13,[1]!obget([1]!obcall("",$B$13,"getInitialMargin",[1]!obMake("","double",$B739))),"")</f>
        <v>0</v>
      </c>
      <c r="E739" s="42">
        <f t="shared" si="32"/>
        <v>712</v>
      </c>
      <c r="F739" s="42">
        <f>IF($D$22,[1]!obget([1]!obcall("",$B$22,"get",[1]!obMake("","int",E739))),"")</f>
        <v>4.0101425857143829</v>
      </c>
      <c r="G739" s="42">
        <f>IF($D$22,[1]!obget([1]!obcall("",$B$23,"get",[1]!obMake("","int",E739)))^2,"")</f>
        <v>1.2002170442586729E-2</v>
      </c>
      <c r="H739" s="42">
        <f>IF($D$22,[1]!obget([1]!obcall("",$B$24,"get",[1]!obMake("","int",E739))),"")</f>
        <v>0.39260095680010348</v>
      </c>
    </row>
    <row r="740" spans="2:8" x14ac:dyDescent="0.3">
      <c r="B740" s="42">
        <f t="shared" si="31"/>
        <v>35.65</v>
      </c>
      <c r="D740" s="45">
        <f>IF($C$13,[1]!obget([1]!obcall("",$B$13,"getInitialMargin",[1]!obMake("","double",$B740))),"")</f>
        <v>0</v>
      </c>
      <c r="E740" s="42">
        <f t="shared" si="32"/>
        <v>713</v>
      </c>
      <c r="F740" s="42">
        <f>IF($D$22,[1]!obget([1]!obcall("",$B$22,"get",[1]!obMake("","int",E740))),"")</f>
        <v>16.707601394516999</v>
      </c>
      <c r="G740" s="42">
        <f>IF($D$22,[1]!obget([1]!obcall("",$B$23,"get",[1]!obMake("","int",E740)))^2,"")</f>
        <v>3.7500793943584001</v>
      </c>
      <c r="H740" s="42">
        <f>IF($D$22,[1]!obget([1]!obcall("",$B$24,"get",[1]!obMake("","int",E740))),"")</f>
        <v>2.4944296205820624</v>
      </c>
    </row>
    <row r="741" spans="2:8" x14ac:dyDescent="0.3">
      <c r="B741" s="42">
        <f t="shared" si="31"/>
        <v>35.700000000000003</v>
      </c>
      <c r="D741" s="45">
        <f>IF($C$13,[1]!obget([1]!obcall("",$B$13,"getInitialMargin",[1]!obMake("","double",$B741))),"")</f>
        <v>0</v>
      </c>
      <c r="E741" s="42">
        <f t="shared" si="32"/>
        <v>714</v>
      </c>
      <c r="F741" s="42">
        <f>IF($D$22,[1]!obget([1]!obcall("",$B$22,"get",[1]!obMake("","int",E741))),"")</f>
        <v>6.2800267323236776</v>
      </c>
      <c r="G741" s="42">
        <f>IF($D$22,[1]!obget([1]!obcall("",$B$23,"get",[1]!obMake("","int",E741)))^2,"")</f>
        <v>0.38684977625071781</v>
      </c>
      <c r="H741" s="42">
        <f>IF($D$22,[1]!obget([1]!obcall("",$B$24,"get",[1]!obMake("","int",E741))),"")</f>
        <v>0.23446440868592611</v>
      </c>
    </row>
    <row r="742" spans="2:8" x14ac:dyDescent="0.3">
      <c r="B742" s="42">
        <f t="shared" si="31"/>
        <v>35.75</v>
      </c>
      <c r="D742" s="45">
        <f>IF($C$13,[1]!obget([1]!obcall("",$B$13,"getInitialMargin",[1]!obMake("","double",$B742))),"")</f>
        <v>0</v>
      </c>
      <c r="E742" s="42">
        <f t="shared" si="32"/>
        <v>715</v>
      </c>
      <c r="F742" s="42">
        <f>IF($D$22,[1]!obget([1]!obcall("",$B$22,"get",[1]!obMake("","int",E742))),"")</f>
        <v>7.843116787769417</v>
      </c>
      <c r="G742" s="42">
        <f>IF($D$22,[1]!obget([1]!obcall("",$B$23,"get",[1]!obMake("","int",E742)))^2,"")</f>
        <v>5.9222377821643093E-2</v>
      </c>
      <c r="H742" s="42">
        <f>IF($D$22,[1]!obget([1]!obcall("",$B$24,"get",[1]!obMake("","int",E742))),"")</f>
        <v>0.2607043735357617</v>
      </c>
    </row>
    <row r="743" spans="2:8" x14ac:dyDescent="0.3">
      <c r="B743" s="42">
        <f t="shared" si="31"/>
        <v>35.800000000000004</v>
      </c>
      <c r="D743" s="45">
        <f>IF($C$13,[1]!obget([1]!obcall("",$B$13,"getInitialMargin",[1]!obMake("","double",$B743))),"")</f>
        <v>0</v>
      </c>
      <c r="E743" s="42">
        <f t="shared" si="32"/>
        <v>716</v>
      </c>
      <c r="F743" s="42">
        <f>IF($D$22,[1]!obget([1]!obcall("",$B$22,"get",[1]!obMake("","int",E743))),"")</f>
        <v>17.38759750031069</v>
      </c>
      <c r="G743" s="42">
        <f>IF($D$22,[1]!obget([1]!obcall("",$B$23,"get",[1]!obMake("","int",E743)))^2,"")</f>
        <v>1.7277213695001756</v>
      </c>
      <c r="H743" s="42">
        <f>IF($D$22,[1]!obget([1]!obcall("",$B$24,"get",[1]!obMake("","int",E743))),"")</f>
        <v>2.8121686833349306</v>
      </c>
    </row>
    <row r="744" spans="2:8" x14ac:dyDescent="0.3">
      <c r="B744" s="42">
        <f t="shared" si="31"/>
        <v>35.85</v>
      </c>
      <c r="D744" s="45">
        <f>IF($C$13,[1]!obget([1]!obcall("",$B$13,"getInitialMargin",[1]!obMake("","double",$B744))),"")</f>
        <v>0</v>
      </c>
      <c r="E744" s="42">
        <f t="shared" si="32"/>
        <v>717</v>
      </c>
      <c r="F744" s="42">
        <f>IF($D$22,[1]!obget([1]!obcall("",$B$22,"get",[1]!obMake("","int",E744))),"")</f>
        <v>11.732004003383848</v>
      </c>
      <c r="G744" s="42">
        <f>IF($D$22,[1]!obget([1]!obcall("",$B$23,"get",[1]!obMake("","int",E744)))^2,"")</f>
        <v>8.4819410066203471E-2</v>
      </c>
      <c r="H744" s="42">
        <f>IF($D$22,[1]!obget([1]!obcall("",$B$24,"get",[1]!obMake("","int",E744))),"")</f>
        <v>0.8042115860442709</v>
      </c>
    </row>
    <row r="745" spans="2:8" x14ac:dyDescent="0.3">
      <c r="B745" s="42">
        <f t="shared" si="31"/>
        <v>35.9</v>
      </c>
      <c r="D745" s="45">
        <f>IF($C$13,[1]!obget([1]!obcall("",$B$13,"getInitialMargin",[1]!obMake("","double",$B745))),"")</f>
        <v>0</v>
      </c>
      <c r="E745" s="42">
        <f t="shared" si="32"/>
        <v>718</v>
      </c>
      <c r="F745" s="42">
        <f>IF($D$22,[1]!obget([1]!obcall("",$B$22,"get",[1]!obMake("","int",E745))),"")</f>
        <v>7.8835646884273087</v>
      </c>
      <c r="G745" s="42">
        <f>IF($D$22,[1]!obget([1]!obcall("",$B$23,"get",[1]!obMake("","int",E745)))^2,"")</f>
        <v>1.3556808599316368</v>
      </c>
      <c r="H745" s="42">
        <f>IF($D$22,[1]!obget([1]!obcall("",$B$24,"get",[1]!obMake("","int",E745))),"")</f>
        <v>0.26284632300853961</v>
      </c>
    </row>
    <row r="746" spans="2:8" x14ac:dyDescent="0.3">
      <c r="B746" s="42">
        <f t="shared" si="31"/>
        <v>35.950000000000003</v>
      </c>
      <c r="D746" s="45">
        <f>IF($C$13,[1]!obget([1]!obcall("",$B$13,"getInitialMargin",[1]!obMake("","double",$B746))),"")</f>
        <v>0</v>
      </c>
      <c r="E746" s="42">
        <f t="shared" si="32"/>
        <v>719</v>
      </c>
      <c r="F746" s="42">
        <f>IF($D$22,[1]!obget([1]!obcall("",$B$22,"get",[1]!obMake("","int",E746))),"")</f>
        <v>6.5307630659812217</v>
      </c>
      <c r="G746" s="42">
        <f>IF($D$22,[1]!obget([1]!obcall("",$B$23,"get",[1]!obMake("","int",E746)))^2,"")</f>
        <v>0.15649462437345257</v>
      </c>
      <c r="H746" s="42">
        <f>IF($D$22,[1]!obget([1]!obcall("",$B$24,"get",[1]!obMake("","int",E746))),"")</f>
        <v>0.23125159986695842</v>
      </c>
    </row>
    <row r="747" spans="2:8" x14ac:dyDescent="0.3">
      <c r="B747" s="42">
        <f t="shared" si="31"/>
        <v>36</v>
      </c>
      <c r="D747" s="45">
        <f>IF($C$13,[1]!obget([1]!obcall("",$B$13,"getInitialMargin",[1]!obMake("","double",$B747))),"")</f>
        <v>0</v>
      </c>
      <c r="E747" s="42">
        <f t="shared" si="32"/>
        <v>720</v>
      </c>
      <c r="F747" s="42">
        <f>IF($D$22,[1]!obget([1]!obcall("",$B$22,"get",[1]!obMake("","int",E747))),"")</f>
        <v>8.7826887034459187</v>
      </c>
      <c r="G747" s="42">
        <f>IF($D$22,[1]!obget([1]!obcall("",$B$23,"get",[1]!obMake("","int",E747)))^2,"")</f>
        <v>2.9420444349161752</v>
      </c>
      <c r="H747" s="42">
        <f>IF($D$22,[1]!obget([1]!obcall("",$B$24,"get",[1]!obMake("","int",E747))),"")</f>
        <v>0.32951478122665789</v>
      </c>
    </row>
    <row r="748" spans="2:8" x14ac:dyDescent="0.3">
      <c r="B748" s="42">
        <f t="shared" si="31"/>
        <v>36.050000000000004</v>
      </c>
      <c r="D748" s="45">
        <f>IF($C$13,[1]!obget([1]!obcall("",$B$13,"getInitialMargin",[1]!obMake("","double",$B748))),"")</f>
        <v>0</v>
      </c>
      <c r="E748" s="42">
        <f t="shared" si="32"/>
        <v>721</v>
      </c>
      <c r="F748" s="42">
        <f>IF($D$22,[1]!obget([1]!obcall("",$B$22,"get",[1]!obMake("","int",E748))),"")</f>
        <v>7.6268821347714457</v>
      </c>
      <c r="G748" s="42">
        <f>IF($D$22,[1]!obget([1]!obcall("",$B$23,"get",[1]!obMake("","int",E748)))^2,"")</f>
        <v>9.4886629706240927E-2</v>
      </c>
      <c r="H748" s="42">
        <f>IF($D$22,[1]!obget([1]!obcall("",$B$24,"get",[1]!obMake("","int",E748))),"")</f>
        <v>0.25050541261552195</v>
      </c>
    </row>
    <row r="749" spans="2:8" x14ac:dyDescent="0.3">
      <c r="B749" s="42">
        <f t="shared" si="31"/>
        <v>36.1</v>
      </c>
      <c r="D749" s="45">
        <f>IF($C$13,[1]!obget([1]!obcall("",$B$13,"getInitialMargin",[1]!obMake("","double",$B749))),"")</f>
        <v>0</v>
      </c>
      <c r="E749" s="42">
        <f t="shared" si="32"/>
        <v>722</v>
      </c>
      <c r="F749" s="42">
        <f>IF($D$22,[1]!obget([1]!obcall("",$B$22,"get",[1]!obMake("","int",E749))),"")</f>
        <v>3.5470025715014821</v>
      </c>
      <c r="G749" s="42">
        <f>IF($D$22,[1]!obget([1]!obcall("",$B$23,"get",[1]!obMake("","int",E749)))^2,"")</f>
        <v>1.0632175465536436E-2</v>
      </c>
      <c r="H749" s="42">
        <f>IF($D$22,[1]!obget([1]!obcall("",$B$24,"get",[1]!obMake("","int",E749))),"")</f>
        <v>0.45341672073779887</v>
      </c>
    </row>
    <row r="750" spans="2:8" x14ac:dyDescent="0.3">
      <c r="B750" s="42">
        <f t="shared" si="31"/>
        <v>36.15</v>
      </c>
      <c r="D750" s="45">
        <f>IF($C$13,[1]!obget([1]!obcall("",$B$13,"getInitialMargin",[1]!obMake("","double",$B750))),"")</f>
        <v>0</v>
      </c>
      <c r="E750" s="42">
        <f t="shared" si="32"/>
        <v>723</v>
      </c>
      <c r="F750" s="42">
        <f>IF($D$22,[1]!obget([1]!obcall("",$B$22,"get",[1]!obMake("","int",E750))),"")</f>
        <v>14.280104488716608</v>
      </c>
      <c r="G750" s="42">
        <f>IF($D$22,[1]!obget([1]!obcall("",$B$23,"get",[1]!obMake("","int",E750)))^2,"")</f>
        <v>0.98662530580291363</v>
      </c>
      <c r="H750" s="42">
        <f>IF($D$22,[1]!obget([1]!obcall("",$B$24,"get",[1]!obMake("","int",E750))),"")</f>
        <v>1.5302883197313824</v>
      </c>
    </row>
    <row r="751" spans="2:8" x14ac:dyDescent="0.3">
      <c r="B751" s="42">
        <f t="shared" si="31"/>
        <v>36.200000000000003</v>
      </c>
      <c r="D751" s="45">
        <f>IF($C$13,[1]!obget([1]!obcall("",$B$13,"getInitialMargin",[1]!obMake("","double",$B751))),"")</f>
        <v>0</v>
      </c>
      <c r="E751" s="42">
        <f t="shared" si="32"/>
        <v>724</v>
      </c>
      <c r="F751" s="42">
        <f>IF($D$22,[1]!obget([1]!obcall("",$B$22,"get",[1]!obMake("","int",E751))),"")</f>
        <v>5.212887684684306</v>
      </c>
      <c r="G751" s="42">
        <f>IF($D$22,[1]!obget([1]!obcall("",$B$23,"get",[1]!obMake("","int",E751)))^2,"")</f>
        <v>0.105460449039218</v>
      </c>
      <c r="H751" s="42">
        <f>IF($D$22,[1]!obget([1]!obcall("",$B$24,"get",[1]!obMake("","int",E751))),"")</f>
        <v>0.27985919340083032</v>
      </c>
    </row>
    <row r="752" spans="2:8" x14ac:dyDescent="0.3">
      <c r="B752" s="42">
        <f t="shared" si="31"/>
        <v>36.25</v>
      </c>
      <c r="D752" s="45">
        <f>IF($C$13,[1]!obget([1]!obcall("",$B$13,"getInitialMargin",[1]!obMake("","double",$B752))),"")</f>
        <v>0</v>
      </c>
      <c r="E752" s="42">
        <f t="shared" si="32"/>
        <v>725</v>
      </c>
      <c r="F752" s="42">
        <f>IF($D$22,[1]!obget([1]!obcall("",$B$22,"get",[1]!obMake("","int",E752))),"")</f>
        <v>6.0997710504206797</v>
      </c>
      <c r="G752" s="42">
        <f>IF($D$22,[1]!obget([1]!obcall("",$B$23,"get",[1]!obMake("","int",E752)))^2,"")</f>
        <v>0.72942264718708183</v>
      </c>
      <c r="H752" s="42">
        <f>IF($D$22,[1]!obget([1]!obcall("",$B$24,"get",[1]!obMake("","int",E752))),"")</f>
        <v>0.23852641921148221</v>
      </c>
    </row>
    <row r="753" spans="2:8" x14ac:dyDescent="0.3">
      <c r="B753" s="42">
        <f t="shared" si="31"/>
        <v>36.300000000000004</v>
      </c>
      <c r="D753" s="45">
        <f>IF($C$13,[1]!obget([1]!obcall("",$B$13,"getInitialMargin",[1]!obMake("","double",$B753))),"")</f>
        <v>0</v>
      </c>
      <c r="E753" s="42">
        <f t="shared" si="32"/>
        <v>726</v>
      </c>
      <c r="F753" s="42">
        <f>IF($D$22,[1]!obget([1]!obcall("",$B$22,"get",[1]!obMake("","int",E753))),"")</f>
        <v>4.6159757526604865</v>
      </c>
      <c r="G753" s="42">
        <f>IF($D$22,[1]!obget([1]!obcall("",$B$23,"get",[1]!obMake("","int",E753)))^2,"")</f>
        <v>1.181574757481536E-2</v>
      </c>
      <c r="H753" s="42">
        <f>IF($D$22,[1]!obget([1]!obcall("",$B$24,"get",[1]!obMake("","int",E753))),"")</f>
        <v>0.32765524291098835</v>
      </c>
    </row>
    <row r="754" spans="2:8" x14ac:dyDescent="0.3">
      <c r="B754" s="42">
        <f t="shared" si="31"/>
        <v>36.35</v>
      </c>
      <c r="D754" s="45">
        <f>IF($C$13,[1]!obget([1]!obcall("",$B$13,"getInitialMargin",[1]!obMake("","double",$B754))),"")</f>
        <v>0</v>
      </c>
      <c r="E754" s="42">
        <f t="shared" si="32"/>
        <v>727</v>
      </c>
      <c r="F754" s="42">
        <f>IF($D$22,[1]!obget([1]!obcall("",$B$22,"get",[1]!obMake("","int",E754))),"")</f>
        <v>4.010686204395089</v>
      </c>
      <c r="G754" s="42">
        <f>IF($D$22,[1]!obget([1]!obcall("",$B$23,"get",[1]!obMake("","int",E754)))^2,"")</f>
        <v>0.26953786776023975</v>
      </c>
      <c r="H754" s="42">
        <f>IF($D$22,[1]!obget([1]!obcall("",$B$24,"get",[1]!obMake("","int",E754))),"")</f>
        <v>0.39253525872239603</v>
      </c>
    </row>
    <row r="755" spans="2:8" x14ac:dyDescent="0.3">
      <c r="B755" s="42">
        <f t="shared" si="31"/>
        <v>36.4</v>
      </c>
      <c r="D755" s="45">
        <f>IF($C$13,[1]!obget([1]!obcall("",$B$13,"getInitialMargin",[1]!obMake("","double",$B755))),"")</f>
        <v>0</v>
      </c>
      <c r="E755" s="42">
        <f t="shared" si="32"/>
        <v>728</v>
      </c>
      <c r="F755" s="42">
        <f>IF($D$22,[1]!obget([1]!obcall("",$B$22,"get",[1]!obMake("","int",E755))),"")</f>
        <v>17.838687206525734</v>
      </c>
      <c r="G755" s="42">
        <f>IF($D$22,[1]!obget([1]!obcall("",$B$23,"get",[1]!obMake("","int",E755)))^2,"")</f>
        <v>1.5807462958831888</v>
      </c>
      <c r="H755" s="42">
        <f>IF($D$22,[1]!obget([1]!obcall("",$B$24,"get",[1]!obMake("","int",E755))),"")</f>
        <v>3.0344558373573705</v>
      </c>
    </row>
    <row r="756" spans="2:8" x14ac:dyDescent="0.3">
      <c r="B756" s="42">
        <f t="shared" si="31"/>
        <v>36.450000000000003</v>
      </c>
      <c r="D756" s="45">
        <f>IF($C$13,[1]!obget([1]!obcall("",$B$13,"getInitialMargin",[1]!obMake("","double",$B756))),"")</f>
        <v>0</v>
      </c>
      <c r="E756" s="42">
        <f t="shared" si="32"/>
        <v>729</v>
      </c>
      <c r="F756" s="42">
        <f>IF($D$22,[1]!obget([1]!obcall("",$B$22,"get",[1]!obMake("","int",E756))),"")</f>
        <v>7.7510562000353289</v>
      </c>
      <c r="G756" s="42">
        <f>IF($D$22,[1]!obget([1]!obcall("",$B$23,"get",[1]!obMake("","int",E756)))^2,"")</f>
        <v>0.99881379892997224</v>
      </c>
      <c r="H756" s="42">
        <f>IF($D$22,[1]!obget([1]!obcall("",$B$24,"get",[1]!obMake("","int",E756))),"")</f>
        <v>0.256104384473826</v>
      </c>
    </row>
    <row r="757" spans="2:8" x14ac:dyDescent="0.3">
      <c r="B757" s="42">
        <f t="shared" si="31"/>
        <v>36.5</v>
      </c>
      <c r="D757" s="45">
        <f>IF($C$13,[1]!obget([1]!obcall("",$B$13,"getInitialMargin",[1]!obMake("","double",$B757))),"")</f>
        <v>0</v>
      </c>
      <c r="E757" s="42">
        <f t="shared" si="32"/>
        <v>730</v>
      </c>
      <c r="F757" s="42">
        <f>IF($D$22,[1]!obget([1]!obcall("",$B$22,"get",[1]!obMake("","int",E757))),"")</f>
        <v>20.011053899670152</v>
      </c>
      <c r="G757" s="42">
        <f>IF($D$22,[1]!obget([1]!obcall("",$B$23,"get",[1]!obMake("","int",E757)))^2,"")</f>
        <v>4.318989875484248</v>
      </c>
      <c r="H757" s="42">
        <f>IF($D$22,[1]!obget([1]!obcall("",$B$24,"get",[1]!obMake("","int",E757))),"")</f>
        <v>4.2334966871336759</v>
      </c>
    </row>
    <row r="758" spans="2:8" x14ac:dyDescent="0.3">
      <c r="B758" s="42">
        <f t="shared" si="31"/>
        <v>36.550000000000004</v>
      </c>
      <c r="D758" s="45">
        <f>IF($C$13,[1]!obget([1]!obcall("",$B$13,"getInitialMargin",[1]!obMake("","double",$B758))),"")</f>
        <v>0</v>
      </c>
      <c r="E758" s="42">
        <f t="shared" si="32"/>
        <v>731</v>
      </c>
      <c r="F758" s="42">
        <f>IF($D$22,[1]!obget([1]!obcall("",$B$22,"get",[1]!obMake("","int",E758))),"")</f>
        <v>8.7258637408239714</v>
      </c>
      <c r="G758" s="42">
        <f>IF($D$22,[1]!obget([1]!obcall("",$B$23,"get",[1]!obMake("","int",E758)))^2,"")</f>
        <v>0.14918213384627482</v>
      </c>
      <c r="H758" s="42">
        <f>IF($D$22,[1]!obget([1]!obcall("",$B$24,"get",[1]!obMake("","int",E758))),"")</f>
        <v>0.32422172510194058</v>
      </c>
    </row>
    <row r="759" spans="2:8" x14ac:dyDescent="0.3">
      <c r="B759" s="42">
        <f t="shared" si="31"/>
        <v>36.6</v>
      </c>
      <c r="D759" s="45">
        <f>IF($C$13,[1]!obget([1]!obcall("",$B$13,"getInitialMargin",[1]!obMake("","double",$B759))),"")</f>
        <v>0</v>
      </c>
      <c r="E759" s="42">
        <f t="shared" si="32"/>
        <v>732</v>
      </c>
      <c r="F759" s="42">
        <f>IF($D$22,[1]!obget([1]!obcall("",$B$22,"get",[1]!obMake("","int",E759))),"")</f>
        <v>8.3561880940356055</v>
      </c>
      <c r="G759" s="42">
        <f>IF($D$22,[1]!obget([1]!obcall("",$B$23,"get",[1]!obMake("","int",E759)))^2,"")</f>
        <v>0.436913231395896</v>
      </c>
      <c r="H759" s="42">
        <f>IF($D$22,[1]!obget([1]!obcall("",$B$24,"get",[1]!obMake("","int",E759))),"")</f>
        <v>0.29334391724810716</v>
      </c>
    </row>
    <row r="760" spans="2:8" x14ac:dyDescent="0.3">
      <c r="B760" s="42">
        <f t="shared" si="31"/>
        <v>36.65</v>
      </c>
      <c r="D760" s="45">
        <f>IF($C$13,[1]!obget([1]!obcall("",$B$13,"getInitialMargin",[1]!obMake("","double",$B760))),"")</f>
        <v>0</v>
      </c>
      <c r="E760" s="42">
        <f t="shared" si="32"/>
        <v>733</v>
      </c>
      <c r="F760" s="42">
        <f>IF($D$22,[1]!obget([1]!obcall("",$B$22,"get",[1]!obMake("","int",E760))),"")</f>
        <v>11.733311417485641</v>
      </c>
      <c r="G760" s="42">
        <f>IF($D$22,[1]!obget([1]!obcall("",$B$23,"get",[1]!obMake("","int",E760)))^2,"")</f>
        <v>0.4162611609788443</v>
      </c>
      <c r="H760" s="42">
        <f>IF($D$22,[1]!obget([1]!obcall("",$B$24,"get",[1]!obMake("","int",E760))),"")</f>
        <v>0.80450902819329562</v>
      </c>
    </row>
    <row r="761" spans="2:8" x14ac:dyDescent="0.3">
      <c r="B761" s="42">
        <f t="shared" si="31"/>
        <v>36.700000000000003</v>
      </c>
      <c r="D761" s="45">
        <f>IF($C$13,[1]!obget([1]!obcall("",$B$13,"getInitialMargin",[1]!obMake("","double",$B761))),"")</f>
        <v>0</v>
      </c>
      <c r="E761" s="42">
        <f t="shared" si="32"/>
        <v>734</v>
      </c>
      <c r="F761" s="42">
        <f>IF($D$22,[1]!obget([1]!obcall("",$B$22,"get",[1]!obMake("","int",E761))),"")</f>
        <v>3.1731718647999441</v>
      </c>
      <c r="G761" s="42">
        <f>IF($D$22,[1]!obget([1]!obcall("",$B$23,"get",[1]!obMake("","int",E761)))^2,"")</f>
        <v>1.1610554068164152E-3</v>
      </c>
      <c r="H761" s="42">
        <f>IF($D$22,[1]!obget([1]!obcall("",$B$24,"get",[1]!obMake("","int",E761))),"")</f>
        <v>0.50956238693997857</v>
      </c>
    </row>
    <row r="762" spans="2:8" x14ac:dyDescent="0.3">
      <c r="B762" s="42">
        <f t="shared" si="31"/>
        <v>36.75</v>
      </c>
      <c r="D762" s="45">
        <f>IF($C$13,[1]!obget([1]!obcall("",$B$13,"getInitialMargin",[1]!obMake("","double",$B762))),"")</f>
        <v>0</v>
      </c>
      <c r="E762" s="42">
        <f t="shared" si="32"/>
        <v>735</v>
      </c>
      <c r="F762" s="42">
        <f>IF($D$22,[1]!obget([1]!obcall("",$B$22,"get",[1]!obMake("","int",E762))),"")</f>
        <v>8.8516805477495435</v>
      </c>
      <c r="G762" s="42">
        <f>IF($D$22,[1]!obget([1]!obcall("",$B$23,"get",[1]!obMake("","int",E762)))^2,"")</f>
        <v>0.49498638330052636</v>
      </c>
      <c r="H762" s="42">
        <f>IF($D$22,[1]!obget([1]!obcall("",$B$24,"get",[1]!obMake("","int",E762))),"")</f>
        <v>0.33613693074168594</v>
      </c>
    </row>
    <row r="763" spans="2:8" x14ac:dyDescent="0.3">
      <c r="B763" s="42">
        <f t="shared" si="31"/>
        <v>36.800000000000004</v>
      </c>
      <c r="D763" s="45">
        <f>IF($C$13,[1]!obget([1]!obcall("",$B$13,"getInitialMargin",[1]!obMake("","double",$B763))),"")</f>
        <v>0</v>
      </c>
      <c r="E763" s="42">
        <f t="shared" si="32"/>
        <v>736</v>
      </c>
      <c r="F763" s="42">
        <f>IF($D$22,[1]!obget([1]!obcall("",$B$22,"get",[1]!obMake("","int",E763))),"")</f>
        <v>6.0701611807410627</v>
      </c>
      <c r="G763" s="42">
        <f>IF($D$22,[1]!obget([1]!obcall("",$B$23,"get",[1]!obMake("","int",E763)))^2,"")</f>
        <v>3.9284439284730209E-3</v>
      </c>
      <c r="H763" s="42">
        <f>IF($D$22,[1]!obget([1]!obcall("",$B$24,"get",[1]!obMake("","int",E763))),"")</f>
        <v>0.23933383085803395</v>
      </c>
    </row>
    <row r="764" spans="2:8" x14ac:dyDescent="0.3">
      <c r="B764" s="42">
        <f t="shared" si="31"/>
        <v>36.85</v>
      </c>
      <c r="D764" s="45">
        <f>IF($C$13,[1]!obget([1]!obcall("",$B$13,"getInitialMargin",[1]!obMake("","double",$B764))),"")</f>
        <v>0</v>
      </c>
      <c r="E764" s="42">
        <f t="shared" si="32"/>
        <v>737</v>
      </c>
      <c r="F764" s="42">
        <f>IF($D$22,[1]!obget([1]!obcall("",$B$22,"get",[1]!obMake("","int",E764))),"")</f>
        <v>7.5156829405171566</v>
      </c>
      <c r="G764" s="42">
        <f>IF($D$22,[1]!obget([1]!obcall("",$B$23,"get",[1]!obMake("","int",E764)))^2,"")</f>
        <v>1.7434641565887009E-3</v>
      </c>
      <c r="H764" s="42">
        <f>IF($D$22,[1]!obget([1]!obcall("",$B$24,"get",[1]!obMake("","int",E764))),"")</f>
        <v>0.24608182488071728</v>
      </c>
    </row>
    <row r="765" spans="2:8" x14ac:dyDescent="0.3">
      <c r="B765" s="42">
        <f t="shared" si="31"/>
        <v>36.9</v>
      </c>
      <c r="D765" s="45">
        <f>IF($C$13,[1]!obget([1]!obcall("",$B$13,"getInitialMargin",[1]!obMake("","double",$B765))),"")</f>
        <v>0</v>
      </c>
      <c r="E765" s="42">
        <f t="shared" si="32"/>
        <v>738</v>
      </c>
      <c r="F765" s="42">
        <f>IF($D$22,[1]!obget([1]!obcall("",$B$22,"get",[1]!obMake("","int",E765))),"")</f>
        <v>13.697436434550806</v>
      </c>
      <c r="G765" s="42">
        <f>IF($D$22,[1]!obget([1]!obcall("",$B$23,"get",[1]!obMake("","int",E765)))^2,"")</f>
        <v>9.4811849298312989E-2</v>
      </c>
      <c r="H765" s="42">
        <f>IF($D$22,[1]!obget([1]!obcall("",$B$24,"get",[1]!obMake("","int",E765))),"")</f>
        <v>1.3384277010754566</v>
      </c>
    </row>
    <row r="766" spans="2:8" x14ac:dyDescent="0.3">
      <c r="B766" s="42">
        <f t="shared" si="31"/>
        <v>36.950000000000003</v>
      </c>
      <c r="D766" s="45">
        <f>IF($C$13,[1]!obget([1]!obcall("",$B$13,"getInitialMargin",[1]!obMake("","double",$B766))),"")</f>
        <v>0</v>
      </c>
      <c r="E766" s="42">
        <f t="shared" si="32"/>
        <v>739</v>
      </c>
      <c r="F766" s="42">
        <f>IF($D$22,[1]!obget([1]!obcall("",$B$22,"get",[1]!obMake("","int",E766))),"")</f>
        <v>5.2851070524847872</v>
      </c>
      <c r="G766" s="42">
        <f>IF($D$22,[1]!obget([1]!obcall("",$B$23,"get",[1]!obMake("","int",E766)))^2,"")</f>
        <v>6.724977367884101E-2</v>
      </c>
      <c r="H766" s="42">
        <f>IF($D$22,[1]!obget([1]!obcall("",$B$24,"get",[1]!obMake("","int",E766))),"")</f>
        <v>0.27516640512545609</v>
      </c>
    </row>
    <row r="767" spans="2:8" x14ac:dyDescent="0.3">
      <c r="B767" s="42">
        <f t="shared" si="31"/>
        <v>37</v>
      </c>
      <c r="D767" s="45">
        <f>IF($C$13,[1]!obget([1]!obcall("",$B$13,"getInitialMargin",[1]!obMake("","double",$B767))),"")</f>
        <v>0</v>
      </c>
      <c r="E767" s="42">
        <f t="shared" si="32"/>
        <v>740</v>
      </c>
      <c r="F767" s="42">
        <f>IF($D$22,[1]!obget([1]!obcall("",$B$22,"get",[1]!obMake("","int",E767))),"")</f>
        <v>4.1233818054276954</v>
      </c>
      <c r="G767" s="42">
        <f>IF($D$22,[1]!obget([1]!obcall("",$B$23,"get",[1]!obMake("","int",E767)))^2,"")</f>
        <v>0.11636972723854049</v>
      </c>
      <c r="H767" s="42">
        <f>IF($D$22,[1]!obget([1]!obcall("",$B$24,"get",[1]!obMake("","int",E767))),"")</f>
        <v>0.37920347326462772</v>
      </c>
    </row>
    <row r="768" spans="2:8" x14ac:dyDescent="0.3">
      <c r="B768" s="42">
        <f t="shared" si="31"/>
        <v>37.050000000000004</v>
      </c>
      <c r="D768" s="45">
        <f>IF($C$13,[1]!obget([1]!obcall("",$B$13,"getInitialMargin",[1]!obMake("","double",$B768))),"")</f>
        <v>0</v>
      </c>
      <c r="E768" s="42">
        <f t="shared" si="32"/>
        <v>741</v>
      </c>
      <c r="F768" s="42">
        <f>IF($D$22,[1]!obget([1]!obcall("",$B$22,"get",[1]!obMake("","int",E768))),"")</f>
        <v>11.776093226289682</v>
      </c>
      <c r="G768" s="42">
        <f>IF($D$22,[1]!obget([1]!obcall("",$B$23,"get",[1]!obMake("","int",E768)))^2,"")</f>
        <v>0.27154149782672793</v>
      </c>
      <c r="H768" s="42">
        <f>IF($D$22,[1]!obget([1]!obcall("",$B$24,"get",[1]!obMake("","int",E768))),"")</f>
        <v>0.81428461220785708</v>
      </c>
    </row>
    <row r="769" spans="2:8" x14ac:dyDescent="0.3">
      <c r="B769" s="42">
        <f t="shared" si="31"/>
        <v>37.1</v>
      </c>
      <c r="D769" s="45">
        <f>IF($C$13,[1]!obget([1]!obcall("",$B$13,"getInitialMargin",[1]!obMake("","double",$B769))),"")</f>
        <v>0</v>
      </c>
      <c r="E769" s="42">
        <f t="shared" si="32"/>
        <v>742</v>
      </c>
      <c r="F769" s="42">
        <f>IF($D$22,[1]!obget([1]!obcall("",$B$22,"get",[1]!obMake("","int",E769))),"")</f>
        <v>11.671076876610861</v>
      </c>
      <c r="G769" s="42">
        <f>IF($D$22,[1]!obget([1]!obcall("",$B$23,"get",[1]!obMake("","int",E769)))^2,"")</f>
        <v>0.46954696326185186</v>
      </c>
      <c r="H769" s="42">
        <f>IF($D$22,[1]!obget([1]!obcall("",$B$24,"get",[1]!obMake("","int",E769))),"")</f>
        <v>0.79043593628374476</v>
      </c>
    </row>
    <row r="770" spans="2:8" x14ac:dyDescent="0.3">
      <c r="B770" s="42">
        <f t="shared" si="31"/>
        <v>37.15</v>
      </c>
      <c r="D770" s="45">
        <f>IF($C$13,[1]!obget([1]!obcall("",$B$13,"getInitialMargin",[1]!obMake("","double",$B770))),"")</f>
        <v>0</v>
      </c>
      <c r="E770" s="42">
        <f t="shared" si="32"/>
        <v>743</v>
      </c>
      <c r="F770" s="42">
        <f>IF($D$22,[1]!obget([1]!obcall("",$B$22,"get",[1]!obMake("","int",E770))),"")</f>
        <v>5.8485020263096663</v>
      </c>
      <c r="G770" s="42">
        <f>IF($D$22,[1]!obget([1]!obcall("",$B$23,"get",[1]!obMake("","int",E770)))^2,"")</f>
        <v>0.16206010487365075</v>
      </c>
      <c r="H770" s="42">
        <f>IF($D$22,[1]!obget([1]!obcall("",$B$24,"get",[1]!obMake("","int",E770))),"")</f>
        <v>0.2466343557729499</v>
      </c>
    </row>
    <row r="771" spans="2:8" x14ac:dyDescent="0.3">
      <c r="B771" s="42">
        <f t="shared" si="31"/>
        <v>37.200000000000003</v>
      </c>
      <c r="D771" s="45">
        <f>IF($C$13,[1]!obget([1]!obcall("",$B$13,"getInitialMargin",[1]!obMake("","double",$B771))),"")</f>
        <v>0</v>
      </c>
      <c r="E771" s="42">
        <f t="shared" si="32"/>
        <v>744</v>
      </c>
      <c r="F771" s="42">
        <f>IF($D$22,[1]!obget([1]!obcall("",$B$22,"get",[1]!obMake("","int",E771))),"")</f>
        <v>8.572708658199204</v>
      </c>
      <c r="G771" s="42">
        <f>IF($D$22,[1]!obget([1]!obcall("",$B$23,"get",[1]!obMake("","int",E771)))^2,"")</f>
        <v>1.0180762264869114</v>
      </c>
      <c r="H771" s="42">
        <f>IF($D$22,[1]!obget([1]!obcall("",$B$24,"get",[1]!obMake("","int",E771))),"")</f>
        <v>0.31068121129415283</v>
      </c>
    </row>
    <row r="772" spans="2:8" x14ac:dyDescent="0.3">
      <c r="B772" s="42">
        <f t="shared" si="31"/>
        <v>37.25</v>
      </c>
      <c r="D772" s="45">
        <f>IF($C$13,[1]!obget([1]!obcall("",$B$13,"getInitialMargin",[1]!obMake("","double",$B772))),"")</f>
        <v>0</v>
      </c>
      <c r="E772" s="42">
        <f t="shared" si="32"/>
        <v>745</v>
      </c>
      <c r="F772" s="42">
        <f>IF($D$22,[1]!obget([1]!obcall("",$B$22,"get",[1]!obMake("","int",E772))),"")</f>
        <v>15.435951598506357</v>
      </c>
      <c r="G772" s="42">
        <f>IF($D$22,[1]!obget([1]!obcall("",$B$23,"get",[1]!obMake("","int",E772)))^2,"")</f>
        <v>6.643836624248336</v>
      </c>
      <c r="H772" s="42">
        <f>IF($D$22,[1]!obget([1]!obcall("",$B$24,"get",[1]!obMake("","int",E772))),"")</f>
        <v>1.9562092550352475</v>
      </c>
    </row>
    <row r="773" spans="2:8" x14ac:dyDescent="0.3">
      <c r="B773" s="42">
        <f t="shared" si="31"/>
        <v>37.300000000000004</v>
      </c>
      <c r="D773" s="45">
        <f>IF($C$13,[1]!obget([1]!obcall("",$B$13,"getInitialMargin",[1]!obMake("","double",$B773))),"")</f>
        <v>0</v>
      </c>
      <c r="E773" s="42">
        <f t="shared" si="32"/>
        <v>746</v>
      </c>
      <c r="F773" s="42">
        <f>IF($D$22,[1]!obget([1]!obcall("",$B$22,"get",[1]!obMake("","int",E773))),"")</f>
        <v>13.937943587944192</v>
      </c>
      <c r="G773" s="42">
        <f>IF($D$22,[1]!obget([1]!obcall("",$B$23,"get",[1]!obMake("","int",E773)))^2,"")</f>
        <v>0.26847409042376036</v>
      </c>
      <c r="H773" s="42">
        <f>IF($D$22,[1]!obget([1]!obcall("",$B$24,"get",[1]!obMake("","int",E773))),"")</f>
        <v>1.4157656285641567</v>
      </c>
    </row>
    <row r="774" spans="2:8" x14ac:dyDescent="0.3">
      <c r="B774" s="42">
        <f t="shared" si="31"/>
        <v>37.35</v>
      </c>
      <c r="D774" s="45">
        <f>IF($C$13,[1]!obget([1]!obcall("",$B$13,"getInitialMargin",[1]!obMake("","double",$B774))),"")</f>
        <v>0</v>
      </c>
      <c r="E774" s="42">
        <f t="shared" si="32"/>
        <v>747</v>
      </c>
      <c r="F774" s="42">
        <f>IF($D$22,[1]!obget([1]!obcall("",$B$22,"get",[1]!obMake("","int",E774))),"")</f>
        <v>9.6068715842189114</v>
      </c>
      <c r="G774" s="42">
        <f>IF($D$22,[1]!obget([1]!obcall("",$B$23,"get",[1]!obMake("","int",E774)))^2,"")</f>
        <v>0.15532224143730272</v>
      </c>
      <c r="H774" s="42">
        <f>IF($D$22,[1]!obget([1]!obcall("",$B$24,"get",[1]!obMake("","int",E774))),"")</f>
        <v>0.42266244925509078</v>
      </c>
    </row>
    <row r="775" spans="2:8" x14ac:dyDescent="0.3">
      <c r="B775" s="42">
        <f t="shared" si="31"/>
        <v>37.4</v>
      </c>
      <c r="D775" s="45">
        <f>IF($C$13,[1]!obget([1]!obcall("",$B$13,"getInitialMargin",[1]!obMake("","double",$B775))),"")</f>
        <v>0</v>
      </c>
      <c r="E775" s="42">
        <f t="shared" si="32"/>
        <v>748</v>
      </c>
      <c r="F775" s="42">
        <f>IF($D$22,[1]!obget([1]!obcall("",$B$22,"get",[1]!obMake("","int",E775))),"")</f>
        <v>6.2333450667077122</v>
      </c>
      <c r="G775" s="42">
        <f>IF($D$22,[1]!obget([1]!obcall("",$B$23,"get",[1]!obMake("","int",E775)))^2,"")</f>
        <v>4.4839977293248519E-2</v>
      </c>
      <c r="H775" s="42">
        <f>IF($D$22,[1]!obget([1]!obcall("",$B$24,"get",[1]!obMake("","int",E775))),"")</f>
        <v>0.2353757231710949</v>
      </c>
    </row>
    <row r="776" spans="2:8" x14ac:dyDescent="0.3">
      <c r="B776" s="42">
        <f t="shared" si="31"/>
        <v>37.450000000000003</v>
      </c>
      <c r="D776" s="45">
        <f>IF($C$13,[1]!obget([1]!obcall("",$B$13,"getInitialMargin",[1]!obMake("","double",$B776))),"")</f>
        <v>0</v>
      </c>
      <c r="E776" s="42">
        <f t="shared" si="32"/>
        <v>749</v>
      </c>
      <c r="F776" s="42">
        <f>IF($D$22,[1]!obget([1]!obcall("",$B$22,"get",[1]!obMake("","int",E776))),"")</f>
        <v>4.7214090399591448</v>
      </c>
      <c r="G776" s="42">
        <f>IF($D$22,[1]!obget([1]!obcall("",$B$23,"get",[1]!obMake("","int",E776)))^2,"")</f>
        <v>8.1419162690185343E-2</v>
      </c>
      <c r="H776" s="42">
        <f>IF($D$22,[1]!obget([1]!obcall("",$B$24,"get",[1]!obMake("","int",E776))),"")</f>
        <v>0.31804418480873475</v>
      </c>
    </row>
    <row r="777" spans="2:8" x14ac:dyDescent="0.3">
      <c r="B777" s="42">
        <f t="shared" si="31"/>
        <v>37.5</v>
      </c>
      <c r="D777" s="45">
        <f>IF($C$13,[1]!obget([1]!obcall("",$B$13,"getInitialMargin",[1]!obMake("","double",$B777))),"")</f>
        <v>0</v>
      </c>
      <c r="E777" s="42">
        <f t="shared" si="32"/>
        <v>750</v>
      </c>
      <c r="F777" s="42">
        <f>IF($D$22,[1]!obget([1]!obcall("",$B$22,"get",[1]!obMake("","int",E777))),"")</f>
        <v>18.685429451494805</v>
      </c>
      <c r="G777" s="42">
        <f>IF($D$22,[1]!obget([1]!obcall("",$B$23,"get",[1]!obMake("","int",E777)))^2,"")</f>
        <v>4.1578958376067687</v>
      </c>
      <c r="H777" s="42">
        <f>IF($D$22,[1]!obget([1]!obcall("",$B$24,"get",[1]!obMake("","int",E777))),"")</f>
        <v>3.4764987652664727</v>
      </c>
    </row>
    <row r="778" spans="2:8" x14ac:dyDescent="0.3">
      <c r="B778" s="42">
        <f t="shared" si="31"/>
        <v>37.550000000000004</v>
      </c>
      <c r="D778" s="45">
        <f>IF($C$13,[1]!obget([1]!obcall("",$B$13,"getInitialMargin",[1]!obMake("","double",$B778))),"")</f>
        <v>0</v>
      </c>
      <c r="E778" s="42">
        <f t="shared" si="32"/>
        <v>751</v>
      </c>
      <c r="F778" s="42">
        <f>IF($D$22,[1]!obget([1]!obcall("",$B$22,"get",[1]!obMake("","int",E778))),"")</f>
        <v>10.745496872833357</v>
      </c>
      <c r="G778" s="42">
        <f>IF($D$22,[1]!obget([1]!obcall("",$B$23,"get",[1]!obMake("","int",E778)))^2,"")</f>
        <v>0.22338715204056572</v>
      </c>
      <c r="H778" s="42">
        <f>IF($D$22,[1]!obget([1]!obcall("",$B$24,"get",[1]!obMake("","int",E778))),"")</f>
        <v>0.60175708413959406</v>
      </c>
    </row>
    <row r="779" spans="2:8" x14ac:dyDescent="0.3">
      <c r="B779" s="42">
        <f t="shared" si="31"/>
        <v>37.6</v>
      </c>
      <c r="D779" s="45">
        <f>IF($C$13,[1]!obget([1]!obcall("",$B$13,"getInitialMargin",[1]!obMake("","double",$B779))),"")</f>
        <v>0</v>
      </c>
      <c r="E779" s="42">
        <f t="shared" si="32"/>
        <v>752</v>
      </c>
      <c r="F779" s="42">
        <f>IF($D$22,[1]!obget([1]!obcall("",$B$22,"get",[1]!obMake("","int",E779))),"")</f>
        <v>11.106948581202607</v>
      </c>
      <c r="G779" s="42">
        <f>IF($D$22,[1]!obget([1]!obcall("",$B$23,"get",[1]!obMake("","int",E779)))^2,"")</f>
        <v>4.1343766457944788</v>
      </c>
      <c r="H779" s="42">
        <f>IF($D$22,[1]!obget([1]!obcall("",$B$24,"get",[1]!obMake("","int",E779))),"")</f>
        <v>0.67083959542467442</v>
      </c>
    </row>
    <row r="780" spans="2:8" x14ac:dyDescent="0.3">
      <c r="B780" s="42">
        <f t="shared" si="31"/>
        <v>37.65</v>
      </c>
      <c r="D780" s="45">
        <f>IF($C$13,[1]!obget([1]!obcall("",$B$13,"getInitialMargin",[1]!obMake("","double",$B780))),"")</f>
        <v>0</v>
      </c>
      <c r="E780" s="42">
        <f t="shared" si="32"/>
        <v>753</v>
      </c>
      <c r="F780" s="42">
        <f>IF($D$22,[1]!obget([1]!obcall("",$B$22,"get",[1]!obMake("","int",E780))),"")</f>
        <v>7.0785744636631174</v>
      </c>
      <c r="G780" s="42">
        <f>IF($D$22,[1]!obget([1]!obcall("",$B$23,"get",[1]!obMake("","int",E780)))^2,"")</f>
        <v>0.5576529045246178</v>
      </c>
      <c r="H780" s="42">
        <f>IF($D$22,[1]!obget([1]!obcall("",$B$24,"get",[1]!obMake("","int",E780))),"")</f>
        <v>0.23409918428811616</v>
      </c>
    </row>
    <row r="781" spans="2:8" x14ac:dyDescent="0.3">
      <c r="B781" s="42">
        <f t="shared" si="31"/>
        <v>37.700000000000003</v>
      </c>
      <c r="D781" s="45">
        <f>IF($C$13,[1]!obget([1]!obcall("",$B$13,"getInitialMargin",[1]!obMake("","double",$B781))),"")</f>
        <v>0</v>
      </c>
      <c r="E781" s="42">
        <f t="shared" si="32"/>
        <v>754</v>
      </c>
      <c r="F781" s="42">
        <f>IF($D$22,[1]!obget([1]!obcall("",$B$22,"get",[1]!obMake("","int",E781))),"")</f>
        <v>3.1514719653556451</v>
      </c>
      <c r="G781" s="42">
        <f>IF($D$22,[1]!obget([1]!obcall("",$B$23,"get",[1]!obMake("","int",E781)))^2,"")</f>
        <v>6.1858265696862577E-2</v>
      </c>
      <c r="H781" s="42">
        <f>IF($D$22,[1]!obget([1]!obcall("",$B$24,"get",[1]!obMake("","int",E781))),"")</f>
        <v>0.51301508959525421</v>
      </c>
    </row>
    <row r="782" spans="2:8" x14ac:dyDescent="0.3">
      <c r="B782" s="42">
        <f t="shared" si="31"/>
        <v>37.75</v>
      </c>
      <c r="D782" s="45">
        <f>IF($C$13,[1]!obget([1]!obcall("",$B$13,"getInitialMargin",[1]!obMake("","double",$B782))),"")</f>
        <v>0</v>
      </c>
      <c r="E782" s="42">
        <f t="shared" si="32"/>
        <v>755</v>
      </c>
      <c r="F782" s="42">
        <f>IF($D$22,[1]!obget([1]!obcall("",$B$22,"get",[1]!obMake("","int",E782))),"")</f>
        <v>14.774160761590256</v>
      </c>
      <c r="G782" s="42">
        <f>IF($D$22,[1]!obget([1]!obcall("",$B$23,"get",[1]!obMake("","int",E782)))^2,"")</f>
        <v>3.7275313819391021</v>
      </c>
      <c r="H782" s="42">
        <f>IF($D$22,[1]!obget([1]!obcall("",$B$24,"get",[1]!obMake("","int",E782))),"")</f>
        <v>1.7049695527713356</v>
      </c>
    </row>
    <row r="783" spans="2:8" x14ac:dyDescent="0.3">
      <c r="B783" s="42">
        <f t="shared" si="31"/>
        <v>37.800000000000004</v>
      </c>
      <c r="D783" s="45">
        <f>IF($C$13,[1]!obget([1]!obcall("",$B$13,"getInitialMargin",[1]!obMake("","double",$B783))),"")</f>
        <v>0</v>
      </c>
      <c r="E783" s="42">
        <f t="shared" si="32"/>
        <v>756</v>
      </c>
      <c r="F783" s="42">
        <f>IF($D$22,[1]!obget([1]!obcall("",$B$22,"get",[1]!obMake("","int",E783))),"")</f>
        <v>8.2009044015872625</v>
      </c>
      <c r="G783" s="42">
        <f>IF($D$22,[1]!obget([1]!obcall("",$B$23,"get",[1]!obMake("","int",E783)))^2,"")</f>
        <v>0.11522078160349129</v>
      </c>
      <c r="H783" s="42">
        <f>IF($D$22,[1]!obget([1]!obcall("",$B$24,"get",[1]!obMake("","int",E783))),"")</f>
        <v>0.2822122410171426</v>
      </c>
    </row>
    <row r="784" spans="2:8" x14ac:dyDescent="0.3">
      <c r="B784" s="42">
        <f t="shared" si="31"/>
        <v>37.85</v>
      </c>
      <c r="D784" s="45">
        <f>IF($C$13,[1]!obget([1]!obcall("",$B$13,"getInitialMargin",[1]!obMake("","double",$B784))),"")</f>
        <v>0</v>
      </c>
      <c r="E784" s="42">
        <f t="shared" si="32"/>
        <v>757</v>
      </c>
      <c r="F784" s="42">
        <f>IF($D$22,[1]!obget([1]!obcall("",$B$22,"get",[1]!obMake("","int",E784))),"")</f>
        <v>12.022402351982484</v>
      </c>
      <c r="G784" s="42">
        <f>IF($D$22,[1]!obget([1]!obcall("",$B$23,"get",[1]!obMake("","int",E784)))^2,"")</f>
        <v>0.82054194170045536</v>
      </c>
      <c r="H784" s="42">
        <f>IF($D$22,[1]!obget([1]!obcall("",$B$24,"get",[1]!obMake("","int",E784))),"")</f>
        <v>0.87217198368411175</v>
      </c>
    </row>
    <row r="785" spans="2:8" x14ac:dyDescent="0.3">
      <c r="B785" s="42">
        <f t="shared" si="31"/>
        <v>37.9</v>
      </c>
      <c r="D785" s="45">
        <f>IF($C$13,[1]!obget([1]!obcall("",$B$13,"getInitialMargin",[1]!obMake("","double",$B785))),"")</f>
        <v>0</v>
      </c>
      <c r="E785" s="42">
        <f t="shared" si="32"/>
        <v>758</v>
      </c>
      <c r="F785" s="42">
        <f>IF($D$22,[1]!obget([1]!obcall("",$B$22,"get",[1]!obMake("","int",E785))),"")</f>
        <v>9.060056541723144</v>
      </c>
      <c r="G785" s="42">
        <f>IF($D$22,[1]!obget([1]!obcall("",$B$23,"get",[1]!obMake("","int",E785)))^2,"")</f>
        <v>5.6278596007480544E-2</v>
      </c>
      <c r="H785" s="42">
        <f>IF($D$22,[1]!obget([1]!obcall("",$B$24,"get",[1]!obMake("","int",E785))),"")</f>
        <v>0.35744143488868629</v>
      </c>
    </row>
    <row r="786" spans="2:8" x14ac:dyDescent="0.3">
      <c r="B786" s="42">
        <f t="shared" si="31"/>
        <v>37.950000000000003</v>
      </c>
      <c r="D786" s="45">
        <f>IF($C$13,[1]!obget([1]!obcall("",$B$13,"getInitialMargin",[1]!obMake("","double",$B786))),"")</f>
        <v>0</v>
      </c>
      <c r="E786" s="42">
        <f t="shared" si="32"/>
        <v>759</v>
      </c>
      <c r="F786" s="42">
        <f>IF($D$22,[1]!obget([1]!obcall("",$B$22,"get",[1]!obMake("","int",E786))),"")</f>
        <v>4.1755341484003559</v>
      </c>
      <c r="G786" s="42">
        <f>IF($D$22,[1]!obget([1]!obcall("",$B$23,"get",[1]!obMake("","int",E786)))^2,"")</f>
        <v>2.7662507800184352E-2</v>
      </c>
      <c r="H786" s="42">
        <f>IF($D$22,[1]!obget([1]!obcall("",$B$24,"get",[1]!obMake("","int",E786))),"")</f>
        <v>0.37322781317743936</v>
      </c>
    </row>
    <row r="787" spans="2:8" x14ac:dyDescent="0.3">
      <c r="B787" s="42">
        <f t="shared" si="31"/>
        <v>38</v>
      </c>
      <c r="D787" s="45">
        <f>IF($C$13,[1]!obget([1]!obcall("",$B$13,"getInitialMargin",[1]!obMake("","double",$B787))),"")</f>
        <v>0</v>
      </c>
      <c r="E787" s="42">
        <f t="shared" si="32"/>
        <v>760</v>
      </c>
      <c r="F787" s="42">
        <f>IF($D$22,[1]!obget([1]!obcall("",$B$22,"get",[1]!obMake("","int",E787))),"")</f>
        <v>8.7501361136287112</v>
      </c>
      <c r="G787" s="42">
        <f>IF($D$22,[1]!obget([1]!obcall("",$B$23,"get",[1]!obMake("","int",E787)))^2,"")</f>
        <v>0.59780627146432164</v>
      </c>
      <c r="H787" s="42">
        <f>IF($D$22,[1]!obget([1]!obcall("",$B$24,"get",[1]!obMake("","int",E787))),"")</f>
        <v>0.3264647941286456</v>
      </c>
    </row>
    <row r="788" spans="2:8" x14ac:dyDescent="0.3">
      <c r="B788" s="42">
        <f t="shared" si="31"/>
        <v>38.050000000000004</v>
      </c>
      <c r="D788" s="45">
        <f>IF($C$13,[1]!obget([1]!obcall("",$B$13,"getInitialMargin",[1]!obMake("","double",$B788))),"")</f>
        <v>0</v>
      </c>
      <c r="E788" s="42">
        <f t="shared" si="32"/>
        <v>761</v>
      </c>
      <c r="F788" s="42">
        <f>IF($D$22,[1]!obget([1]!obcall("",$B$22,"get",[1]!obMake("","int",E788))),"")</f>
        <v>5.1434473571380286</v>
      </c>
      <c r="G788" s="42">
        <f>IF($D$22,[1]!obget([1]!obcall("",$B$23,"get",[1]!obMake("","int",E788)))^2,"")</f>
        <v>6.0577679632866414E-2</v>
      </c>
      <c r="H788" s="42">
        <f>IF($D$22,[1]!obget([1]!obcall("",$B$24,"get",[1]!obMake("","int",E788))),"")</f>
        <v>0.28459327629226905</v>
      </c>
    </row>
    <row r="789" spans="2:8" x14ac:dyDescent="0.3">
      <c r="B789" s="42">
        <f t="shared" si="31"/>
        <v>38.1</v>
      </c>
      <c r="D789" s="45">
        <f>IF($C$13,[1]!obget([1]!obcall("",$B$13,"getInitialMargin",[1]!obMake("","double",$B789))),"")</f>
        <v>0</v>
      </c>
      <c r="E789" s="42">
        <f t="shared" si="32"/>
        <v>762</v>
      </c>
      <c r="F789" s="42">
        <f>IF($D$22,[1]!obget([1]!obcall("",$B$22,"get",[1]!obMake("","int",E789))),"")</f>
        <v>14.220374367960307</v>
      </c>
      <c r="G789" s="42">
        <f>IF($D$22,[1]!obget([1]!obcall("",$B$23,"get",[1]!obMake("","int",E789)))^2,"")</f>
        <v>7.1202109983282886</v>
      </c>
      <c r="H789" s="42">
        <f>IF($D$22,[1]!obget([1]!obcall("",$B$24,"get",[1]!obMake("","int",E789))),"")</f>
        <v>1.509915895310078</v>
      </c>
    </row>
    <row r="790" spans="2:8" x14ac:dyDescent="0.3">
      <c r="B790" s="42">
        <f t="shared" si="31"/>
        <v>38.15</v>
      </c>
      <c r="D790" s="45">
        <f>IF($C$13,[1]!obget([1]!obcall("",$B$13,"getInitialMargin",[1]!obMake("","double",$B790))),"")</f>
        <v>0</v>
      </c>
      <c r="E790" s="42">
        <f t="shared" si="32"/>
        <v>763</v>
      </c>
      <c r="F790" s="42">
        <f>IF($D$22,[1]!obget([1]!obcall("",$B$22,"get",[1]!obMake("","int",E790))),"")</f>
        <v>13.710430538544614</v>
      </c>
      <c r="G790" s="42">
        <f>IF($D$22,[1]!obget([1]!obcall("",$B$23,"get",[1]!obMake("","int",E790)))^2,"")</f>
        <v>7.6610829255634971E-5</v>
      </c>
      <c r="H790" s="42">
        <f>IF($D$22,[1]!obget([1]!obcall("",$B$24,"get",[1]!obMake("","int",E790))),"")</f>
        <v>1.3425394279956899</v>
      </c>
    </row>
    <row r="791" spans="2:8" x14ac:dyDescent="0.3">
      <c r="B791" s="42">
        <f t="shared" si="31"/>
        <v>38.200000000000003</v>
      </c>
      <c r="D791" s="45">
        <f>IF($C$13,[1]!obget([1]!obcall("",$B$13,"getInitialMargin",[1]!obMake("","double",$B791))),"")</f>
        <v>0</v>
      </c>
      <c r="E791" s="42">
        <f t="shared" si="32"/>
        <v>764</v>
      </c>
      <c r="F791" s="42">
        <f>IF($D$22,[1]!obget([1]!obcall("",$B$22,"get",[1]!obMake("","int",E791))),"")</f>
        <v>9.1837025334747047</v>
      </c>
      <c r="G791" s="42">
        <f>IF($D$22,[1]!obget([1]!obcall("",$B$23,"get",[1]!obMake("","int",E791)))^2,"")</f>
        <v>0.74199056790149465</v>
      </c>
      <c r="H791" s="42">
        <f>IF($D$22,[1]!obget([1]!obcall("",$B$24,"get",[1]!obMake("","int",E791))),"")</f>
        <v>0.37100905892028058</v>
      </c>
    </row>
    <row r="792" spans="2:8" x14ac:dyDescent="0.3">
      <c r="B792" s="42">
        <f t="shared" si="31"/>
        <v>38.25</v>
      </c>
      <c r="D792" s="45">
        <f>IF($C$13,[1]!obget([1]!obcall("",$B$13,"getInitialMargin",[1]!obMake("","double",$B792))),"")</f>
        <v>0</v>
      </c>
      <c r="E792" s="42">
        <f t="shared" si="32"/>
        <v>765</v>
      </c>
      <c r="F792" s="42">
        <f>IF($D$22,[1]!obget([1]!obcall("",$B$22,"get",[1]!obMake("","int",E792))),"")</f>
        <v>7.8556618631821387</v>
      </c>
      <c r="G792" s="42">
        <f>IF($D$22,[1]!obget([1]!obcall("",$B$23,"get",[1]!obMake("","int",E792)))^2,"")</f>
        <v>1.4747929040972944E-2</v>
      </c>
      <c r="H792" s="42">
        <f>IF($D$22,[1]!obget([1]!obcall("",$B$24,"get",[1]!obMake("","int",E792))),"")</f>
        <v>0.26136081220631069</v>
      </c>
    </row>
    <row r="793" spans="2:8" x14ac:dyDescent="0.3">
      <c r="B793" s="42">
        <f t="shared" si="31"/>
        <v>38.300000000000004</v>
      </c>
      <c r="D793" s="45">
        <f>IF($C$13,[1]!obget([1]!obcall("",$B$13,"getInitialMargin",[1]!obMake("","double",$B793))),"")</f>
        <v>0</v>
      </c>
      <c r="E793" s="42">
        <f t="shared" si="32"/>
        <v>766</v>
      </c>
      <c r="F793" s="42">
        <f>IF($D$22,[1]!obget([1]!obcall("",$B$22,"get",[1]!obMake("","int",E793))),"")</f>
        <v>3.6531445276406274</v>
      </c>
      <c r="G793" s="42">
        <f>IF($D$22,[1]!obget([1]!obcall("",$B$23,"get",[1]!obMake("","int",E793)))^2,"")</f>
        <v>0.18268811490523112</v>
      </c>
      <c r="H793" s="42">
        <f>IF($D$22,[1]!obget([1]!obcall("",$B$24,"get",[1]!obMake("","int",E793))),"")</f>
        <v>0.43862434408592915</v>
      </c>
    </row>
    <row r="794" spans="2:8" x14ac:dyDescent="0.3">
      <c r="B794" s="42">
        <f t="shared" si="31"/>
        <v>38.35</v>
      </c>
      <c r="D794" s="45">
        <f>IF($C$13,[1]!obget([1]!obcall("",$B$13,"getInitialMargin",[1]!obMake("","double",$B794))),"")</f>
        <v>0</v>
      </c>
      <c r="E794" s="42">
        <f t="shared" si="32"/>
        <v>767</v>
      </c>
      <c r="F794" s="42">
        <f>IF($D$22,[1]!obget([1]!obcall("",$B$22,"get",[1]!obMake("","int",E794))),"")</f>
        <v>3.3952570673018871</v>
      </c>
      <c r="G794" s="42">
        <f>IF($D$22,[1]!obget([1]!obcall("",$B$23,"get",[1]!obMake("","int",E794)))^2,"")</f>
        <v>0.10936969864370159</v>
      </c>
      <c r="H794" s="42">
        <f>IF($D$22,[1]!obget([1]!obcall("",$B$24,"get",[1]!obMake("","int",E794))),"")</f>
        <v>0.47544726264663173</v>
      </c>
    </row>
    <row r="795" spans="2:8" x14ac:dyDescent="0.3">
      <c r="B795" s="42">
        <f t="shared" ref="B795:B858" si="33">IF($D$22,(ROW(A795)-ROW($A$27))*$C$17,"")</f>
        <v>38.400000000000006</v>
      </c>
      <c r="D795" s="45">
        <f>IF($C$13,[1]!obget([1]!obcall("",$B$13,"getInitialMargin",[1]!obMake("","double",$B795))),"")</f>
        <v>0</v>
      </c>
      <c r="E795" s="42">
        <f t="shared" si="32"/>
        <v>768</v>
      </c>
      <c r="F795" s="42">
        <f>IF($D$22,[1]!obget([1]!obcall("",$B$22,"get",[1]!obMake("","int",E795))),"")</f>
        <v>16.53991654341505</v>
      </c>
      <c r="G795" s="42">
        <f>IF($D$22,[1]!obget([1]!obcall("",$B$23,"get",[1]!obMake("","int",E795)))^2,"")</f>
        <v>0.20216780367830522</v>
      </c>
      <c r="H795" s="42">
        <f>IF($D$22,[1]!obget([1]!obcall("",$B$24,"get",[1]!obMake("","int",E795))),"")</f>
        <v>2.419282295932744</v>
      </c>
    </row>
    <row r="796" spans="2:8" x14ac:dyDescent="0.3">
      <c r="B796" s="42">
        <f t="shared" si="33"/>
        <v>38.450000000000003</v>
      </c>
      <c r="D796" s="45">
        <f>IF($C$13,[1]!obget([1]!obcall("",$B$13,"getInitialMargin",[1]!obMake("","double",$B796))),"")</f>
        <v>0</v>
      </c>
      <c r="E796" s="42">
        <f t="shared" ref="E796:E859" si="34">IF($D$22,E795+1,"")</f>
        <v>769</v>
      </c>
      <c r="F796" s="42">
        <f>IF($D$22,[1]!obget([1]!obcall("",$B$22,"get",[1]!obMake("","int",E796))),"")</f>
        <v>13.826808361057477</v>
      </c>
      <c r="G796" s="42">
        <f>IF($D$22,[1]!obget([1]!obcall("",$B$23,"get",[1]!obMake("","int",E796)))^2,"")</f>
        <v>1.3289629253546766</v>
      </c>
      <c r="H796" s="42">
        <f>IF($D$22,[1]!obget([1]!obcall("",$B$24,"get",[1]!obMake("","int",E796))),"")</f>
        <v>1.3797044810294103</v>
      </c>
    </row>
    <row r="797" spans="2:8" x14ac:dyDescent="0.3">
      <c r="B797" s="42">
        <f t="shared" si="33"/>
        <v>38.5</v>
      </c>
      <c r="D797" s="45">
        <f>IF($C$13,[1]!obget([1]!obcall("",$B$13,"getInitialMargin",[1]!obMake("","double",$B797))),"")</f>
        <v>0</v>
      </c>
      <c r="E797" s="42">
        <f t="shared" si="34"/>
        <v>770</v>
      </c>
      <c r="F797" s="42">
        <f>IF($D$22,[1]!obget([1]!obcall("",$B$22,"get",[1]!obMake("","int",E797))),"")</f>
        <v>15.053383435412513</v>
      </c>
      <c r="G797" s="42">
        <f>IF($D$22,[1]!obget([1]!obcall("",$B$23,"get",[1]!obMake("","int",E797)))^2,"")</f>
        <v>0.2922571353261037</v>
      </c>
      <c r="H797" s="42">
        <f>IF($D$22,[1]!obget([1]!obcall("",$B$24,"get",[1]!obMake("","int",E797))),"")</f>
        <v>1.8085631518739769</v>
      </c>
    </row>
    <row r="798" spans="2:8" x14ac:dyDescent="0.3">
      <c r="B798" s="42">
        <f t="shared" si="33"/>
        <v>38.550000000000004</v>
      </c>
      <c r="D798" s="45">
        <f>IF($C$13,[1]!obget([1]!obcall("",$B$13,"getInitialMargin",[1]!obMake("","double",$B798))),"")</f>
        <v>0</v>
      </c>
      <c r="E798" s="42">
        <f t="shared" si="34"/>
        <v>771</v>
      </c>
      <c r="F798" s="42">
        <f>IF($D$22,[1]!obget([1]!obcall("",$B$22,"get",[1]!obMake("","int",E798))),"")</f>
        <v>27.611942949091699</v>
      </c>
      <c r="G798" s="42">
        <f>IF($D$22,[1]!obget([1]!obcall("",$B$23,"get",[1]!obMake("","int",E798)))^2,"")</f>
        <v>0.46536886238042152</v>
      </c>
      <c r="H798" s="42">
        <f>IF($D$22,[1]!obget([1]!obcall("",$B$24,"get",[1]!obMake("","int",E798))),"")</f>
        <v>10.10435969830842</v>
      </c>
    </row>
    <row r="799" spans="2:8" x14ac:dyDescent="0.3">
      <c r="B799" s="42">
        <f t="shared" si="33"/>
        <v>38.6</v>
      </c>
      <c r="D799" s="45">
        <f>IF($C$13,[1]!obget([1]!obcall("",$B$13,"getInitialMargin",[1]!obMake("","double",$B799))),"")</f>
        <v>0</v>
      </c>
      <c r="E799" s="42">
        <f t="shared" si="34"/>
        <v>772</v>
      </c>
      <c r="F799" s="42">
        <f>IF($D$22,[1]!obget([1]!obcall("",$B$22,"get",[1]!obMake("","int",E799))),"")</f>
        <v>4.1575918965323853</v>
      </c>
      <c r="G799" s="42">
        <f>IF($D$22,[1]!obget([1]!obcall("",$B$23,"get",[1]!obMake("","int",E799)))^2,"")</f>
        <v>2.4231111824009111E-2</v>
      </c>
      <c r="H799" s="42">
        <f>IF($D$22,[1]!obget([1]!obcall("",$B$24,"get",[1]!obMake("","int",E799))),"")</f>
        <v>0.37526980707629121</v>
      </c>
    </row>
    <row r="800" spans="2:8" x14ac:dyDescent="0.3">
      <c r="B800" s="42">
        <f t="shared" si="33"/>
        <v>38.650000000000006</v>
      </c>
      <c r="D800" s="45">
        <f>IF($C$13,[1]!obget([1]!obcall("",$B$13,"getInitialMargin",[1]!obMake("","double",$B800))),"")</f>
        <v>0</v>
      </c>
      <c r="E800" s="42">
        <f t="shared" si="34"/>
        <v>773</v>
      </c>
      <c r="F800" s="42">
        <f>IF($D$22,[1]!obget([1]!obcall("",$B$22,"get",[1]!obMake("","int",E800))),"")</f>
        <v>6.1809763481590974</v>
      </c>
      <c r="G800" s="42">
        <f>IF($D$22,[1]!obget([1]!obcall("",$B$23,"get",[1]!obMake("","int",E800)))^2,"")</f>
        <v>1.5760101862948909E-4</v>
      </c>
      <c r="H800" s="42">
        <f>IF($D$22,[1]!obget([1]!obcall("",$B$24,"get",[1]!obMake("","int",E800))),"")</f>
        <v>0.23651505802855832</v>
      </c>
    </row>
    <row r="801" spans="2:8" x14ac:dyDescent="0.3">
      <c r="B801" s="42">
        <f t="shared" si="33"/>
        <v>38.700000000000003</v>
      </c>
      <c r="D801" s="45">
        <f>IF($C$13,[1]!obget([1]!obcall("",$B$13,"getInitialMargin",[1]!obMake("","double",$B801))),"")</f>
        <v>0</v>
      </c>
      <c r="E801" s="42">
        <f t="shared" si="34"/>
        <v>774</v>
      </c>
      <c r="F801" s="42">
        <f>IF($D$22,[1]!obget([1]!obcall("",$B$22,"get",[1]!obMake("","int",E801))),"")</f>
        <v>8.8214233477609589</v>
      </c>
      <c r="G801" s="42">
        <f>IF($D$22,[1]!obget([1]!obcall("",$B$23,"get",[1]!obMake("","int",E801)))^2,"")</f>
        <v>0.2512258101512142</v>
      </c>
      <c r="H801" s="42">
        <f>IF($D$22,[1]!obget([1]!obcall("",$B$24,"get",[1]!obMake("","int",E801))),"")</f>
        <v>0.33320627269056957</v>
      </c>
    </row>
    <row r="802" spans="2:8" x14ac:dyDescent="0.3">
      <c r="B802" s="42">
        <f t="shared" si="33"/>
        <v>38.75</v>
      </c>
      <c r="D802" s="45">
        <f>IF($C$13,[1]!obget([1]!obcall("",$B$13,"getInitialMargin",[1]!obMake("","double",$B802))),"")</f>
        <v>0</v>
      </c>
      <c r="E802" s="42">
        <f t="shared" si="34"/>
        <v>775</v>
      </c>
      <c r="F802" s="42">
        <f>IF($D$22,[1]!obget([1]!obcall("",$B$22,"get",[1]!obMake("","int",E802))),"")</f>
        <v>3.6692722912363371</v>
      </c>
      <c r="G802" s="42">
        <f>IF($D$22,[1]!obget([1]!obcall("",$B$23,"get",[1]!obMake("","int",E802)))^2,"")</f>
        <v>0.12844418889816572</v>
      </c>
      <c r="H802" s="42">
        <f>IF($D$22,[1]!obget([1]!obcall("",$B$24,"get",[1]!obMake("","int",E802))),"")</f>
        <v>0.43642119099731197</v>
      </c>
    </row>
    <row r="803" spans="2:8" x14ac:dyDescent="0.3">
      <c r="B803" s="42">
        <f t="shared" si="33"/>
        <v>38.800000000000004</v>
      </c>
      <c r="D803" s="45">
        <f>IF($C$13,[1]!obget([1]!obcall("",$B$13,"getInitialMargin",[1]!obMake("","double",$B803))),"")</f>
        <v>0</v>
      </c>
      <c r="E803" s="42">
        <f t="shared" si="34"/>
        <v>776</v>
      </c>
      <c r="F803" s="42">
        <f>IF($D$22,[1]!obget([1]!obcall("",$B$22,"get",[1]!obMake("","int",E803))),"")</f>
        <v>8.3245528479988078</v>
      </c>
      <c r="G803" s="42">
        <f>IF($D$22,[1]!obget([1]!obcall("",$B$23,"get",[1]!obMake("","int",E803)))^2,"")</f>
        <v>0.43515829568220116</v>
      </c>
      <c r="H803" s="42">
        <f>IF($D$22,[1]!obget([1]!obcall("",$B$24,"get",[1]!obMake("","int",E803))),"")</f>
        <v>0.29098788205715986</v>
      </c>
    </row>
    <row r="804" spans="2:8" x14ac:dyDescent="0.3">
      <c r="B804" s="42">
        <f t="shared" si="33"/>
        <v>38.85</v>
      </c>
      <c r="D804" s="45">
        <f>IF($C$13,[1]!obget([1]!obcall("",$B$13,"getInitialMargin",[1]!obMake("","double",$B804))),"")</f>
        <v>0</v>
      </c>
      <c r="E804" s="42">
        <f t="shared" si="34"/>
        <v>777</v>
      </c>
      <c r="F804" s="42">
        <f>IF($D$22,[1]!obget([1]!obcall("",$B$22,"get",[1]!obMake("","int",E804))),"")</f>
        <v>8.3026152625094394</v>
      </c>
      <c r="G804" s="42">
        <f>IF($D$22,[1]!obget([1]!obcall("",$B$23,"get",[1]!obMake("","int",E804)))^2,"")</f>
        <v>0.46557859084571307</v>
      </c>
      <c r="H804" s="42">
        <f>IF($D$22,[1]!obget([1]!obcall("",$B$24,"get",[1]!obMake("","int",E804))),"")</f>
        <v>0.289380588699786</v>
      </c>
    </row>
    <row r="805" spans="2:8" x14ac:dyDescent="0.3">
      <c r="B805" s="42">
        <f t="shared" si="33"/>
        <v>38.900000000000006</v>
      </c>
      <c r="D805" s="45">
        <f>IF($C$13,[1]!obget([1]!obcall("",$B$13,"getInitialMargin",[1]!obMake("","double",$B805))),"")</f>
        <v>0</v>
      </c>
      <c r="E805" s="42">
        <f t="shared" si="34"/>
        <v>778</v>
      </c>
      <c r="F805" s="42">
        <f>IF($D$22,[1]!obget([1]!obcall("",$B$22,"get",[1]!obMake("","int",E805))),"")</f>
        <v>6.5635639237323797</v>
      </c>
      <c r="G805" s="42">
        <f>IF($D$22,[1]!obget([1]!obcall("",$B$23,"get",[1]!obMake("","int",E805)))^2,"")</f>
        <v>0.55013640550651688</v>
      </c>
      <c r="H805" s="42">
        <f>IF($D$22,[1]!obget([1]!obcall("",$B$24,"get",[1]!obMake("","int",E805))),"")</f>
        <v>0.23104107788324757</v>
      </c>
    </row>
    <row r="806" spans="2:8" x14ac:dyDescent="0.3">
      <c r="B806" s="42">
        <f t="shared" si="33"/>
        <v>38.950000000000003</v>
      </c>
      <c r="D806" s="45">
        <f>IF($C$13,[1]!obget([1]!obcall("",$B$13,"getInitialMargin",[1]!obMake("","double",$B806))),"")</f>
        <v>0</v>
      </c>
      <c r="E806" s="42">
        <f t="shared" si="34"/>
        <v>779</v>
      </c>
      <c r="F806" s="42">
        <f>IF($D$22,[1]!obget([1]!obcall("",$B$22,"get",[1]!obMake("","int",E806))),"")</f>
        <v>3.2778287309317746</v>
      </c>
      <c r="G806" s="42">
        <f>IF($D$22,[1]!obget([1]!obcall("",$B$23,"get",[1]!obMake("","int",E806)))^2,"")</f>
        <v>2.8873931751720792E-2</v>
      </c>
      <c r="H806" s="42">
        <f>IF($D$22,[1]!obget([1]!obcall("",$B$24,"get",[1]!obMake("","int",E806))),"")</f>
        <v>0.49320855594369362</v>
      </c>
    </row>
    <row r="807" spans="2:8" x14ac:dyDescent="0.3">
      <c r="B807" s="42">
        <f t="shared" si="33"/>
        <v>39</v>
      </c>
      <c r="D807" s="45">
        <f>IF($C$13,[1]!obget([1]!obcall("",$B$13,"getInitialMargin",[1]!obMake("","double",$B807))),"")</f>
        <v>0</v>
      </c>
      <c r="E807" s="42">
        <f t="shared" si="34"/>
        <v>780</v>
      </c>
      <c r="F807" s="42">
        <f>IF($D$22,[1]!obget([1]!obcall("",$B$22,"get",[1]!obMake("","int",E807))),"")</f>
        <v>5.7633294475799275</v>
      </c>
      <c r="G807" s="42">
        <f>IF($D$22,[1]!obget([1]!obcall("",$B$23,"get",[1]!obMake("","int",E807)))^2,"")</f>
        <v>1.8138067694405859</v>
      </c>
      <c r="H807" s="42">
        <f>IF($D$22,[1]!obget([1]!obcall("",$B$24,"get",[1]!obMake("","int",E807))),"")</f>
        <v>0.25002904039859919</v>
      </c>
    </row>
    <row r="808" spans="2:8" x14ac:dyDescent="0.3">
      <c r="B808" s="42">
        <f t="shared" si="33"/>
        <v>39.050000000000004</v>
      </c>
      <c r="D808" s="45">
        <f>IF($C$13,[1]!obget([1]!obcall("",$B$13,"getInitialMargin",[1]!obMake("","double",$B808))),"")</f>
        <v>0</v>
      </c>
      <c r="E808" s="42">
        <f t="shared" si="34"/>
        <v>781</v>
      </c>
      <c r="F808" s="42">
        <f>IF($D$22,[1]!obget([1]!obcall("",$B$22,"get",[1]!obMake("","int",E808))),"")</f>
        <v>5.5688732216465739</v>
      </c>
      <c r="G808" s="42">
        <f>IF($D$22,[1]!obget([1]!obcall("",$B$23,"get",[1]!obMake("","int",E808)))^2,"")</f>
        <v>0.42958183166918384</v>
      </c>
      <c r="H808" s="42">
        <f>IF($D$22,[1]!obget([1]!obcall("",$B$24,"get",[1]!obMake("","int",E808))),"")</f>
        <v>0.25900585896799699</v>
      </c>
    </row>
    <row r="809" spans="2:8" x14ac:dyDescent="0.3">
      <c r="B809" s="42">
        <f t="shared" si="33"/>
        <v>39.1</v>
      </c>
      <c r="D809" s="45">
        <f>IF($C$13,[1]!obget([1]!obcall("",$B$13,"getInitialMargin",[1]!obMake("","double",$B809))),"")</f>
        <v>0</v>
      </c>
      <c r="E809" s="42">
        <f t="shared" si="34"/>
        <v>782</v>
      </c>
      <c r="F809" s="42">
        <f>IF($D$22,[1]!obget([1]!obcall("",$B$22,"get",[1]!obMake("","int",E809))),"")</f>
        <v>3.5206132449064711</v>
      </c>
      <c r="G809" s="42">
        <f>IF($D$22,[1]!obget([1]!obcall("",$B$23,"get",[1]!obMake("","int",E809)))^2,"")</f>
        <v>0.31981299787233719</v>
      </c>
      <c r="H809" s="42">
        <f>IF($D$22,[1]!obget([1]!obcall("",$B$24,"get",[1]!obMake("","int",E809))),"")</f>
        <v>0.4571733308039031</v>
      </c>
    </row>
    <row r="810" spans="2:8" x14ac:dyDescent="0.3">
      <c r="B810" s="42">
        <f t="shared" si="33"/>
        <v>39.150000000000006</v>
      </c>
      <c r="D810" s="45">
        <f>IF($C$13,[1]!obget([1]!obcall("",$B$13,"getInitialMargin",[1]!obMake("","double",$B810))),"")</f>
        <v>0</v>
      </c>
      <c r="E810" s="42">
        <f t="shared" si="34"/>
        <v>783</v>
      </c>
      <c r="F810" s="42">
        <f>IF($D$22,[1]!obget([1]!obcall("",$B$22,"get",[1]!obMake("","int",E810))),"")</f>
        <v>8.0042738646688409</v>
      </c>
      <c r="G810" s="42">
        <f>IF($D$22,[1]!obget([1]!obcall("",$B$23,"get",[1]!obMake("","int",E810)))^2,"")</f>
        <v>0.50806698306053732</v>
      </c>
      <c r="H810" s="42">
        <f>IF($D$22,[1]!obget([1]!obcall("",$B$24,"get",[1]!obMake("","int",E810))),"")</f>
        <v>0.26967734398080556</v>
      </c>
    </row>
    <row r="811" spans="2:8" x14ac:dyDescent="0.3">
      <c r="B811" s="42">
        <f t="shared" si="33"/>
        <v>39.200000000000003</v>
      </c>
      <c r="D811" s="45">
        <f>IF($C$13,[1]!obget([1]!obcall("",$B$13,"getInitialMargin",[1]!obMake("","double",$B811))),"")</f>
        <v>0</v>
      </c>
      <c r="E811" s="42">
        <f t="shared" si="34"/>
        <v>784</v>
      </c>
      <c r="F811" s="42">
        <f>IF($D$22,[1]!obget([1]!obcall("",$B$22,"get",[1]!obMake("","int",E811))),"")</f>
        <v>4.6369605633032123</v>
      </c>
      <c r="G811" s="42">
        <f>IF($D$22,[1]!obget([1]!obcall("",$B$23,"get",[1]!obMake("","int",E811)))^2,"")</f>
        <v>0.11767403553055593</v>
      </c>
      <c r="H811" s="42">
        <f>IF($D$22,[1]!obget([1]!obcall("",$B$24,"get",[1]!obMake("","int",E811))),"")</f>
        <v>0.32570234409909227</v>
      </c>
    </row>
    <row r="812" spans="2:8" x14ac:dyDescent="0.3">
      <c r="B812" s="42">
        <f t="shared" si="33"/>
        <v>39.25</v>
      </c>
      <c r="D812" s="45">
        <f>IF($C$13,[1]!obget([1]!obcall("",$B$13,"getInitialMargin",[1]!obMake("","double",$B812))),"")</f>
        <v>0</v>
      </c>
      <c r="E812" s="42">
        <f t="shared" si="34"/>
        <v>785</v>
      </c>
      <c r="F812" s="42">
        <f>IF($D$22,[1]!obget([1]!obcall("",$B$22,"get",[1]!obMake("","int",E812))),"")</f>
        <v>4.9906361937883554</v>
      </c>
      <c r="G812" s="42">
        <f>IF($D$22,[1]!obget([1]!obcall("",$B$23,"get",[1]!obMake("","int",E812)))^2,"")</f>
        <v>4.075640006921971E-3</v>
      </c>
      <c r="H812" s="42">
        <f>IF($D$22,[1]!obget([1]!obcall("",$B$24,"get",[1]!obMake("","int",E812))),"")</f>
        <v>0.29577719196912433</v>
      </c>
    </row>
    <row r="813" spans="2:8" x14ac:dyDescent="0.3">
      <c r="B813" s="42">
        <f t="shared" si="33"/>
        <v>39.300000000000004</v>
      </c>
      <c r="D813" s="45">
        <f>IF($C$13,[1]!obget([1]!obcall("",$B$13,"getInitialMargin",[1]!obMake("","double",$B813))),"")</f>
        <v>0</v>
      </c>
      <c r="E813" s="42">
        <f t="shared" si="34"/>
        <v>786</v>
      </c>
      <c r="F813" s="42">
        <f>IF($D$22,[1]!obget([1]!obcall("",$B$22,"get",[1]!obMake("","int",E813))),"")</f>
        <v>7.0672248043345673</v>
      </c>
      <c r="G813" s="42">
        <f>IF($D$22,[1]!obget([1]!obcall("",$B$23,"get",[1]!obMake("","int",E813)))^2,"")</f>
        <v>7.860526873095898E-2</v>
      </c>
      <c r="H813" s="42">
        <f>IF($D$22,[1]!obget([1]!obcall("",$B$24,"get",[1]!obMake("","int",E813))),"")</f>
        <v>0.23390285505822583</v>
      </c>
    </row>
    <row r="814" spans="2:8" x14ac:dyDescent="0.3">
      <c r="B814" s="42">
        <f t="shared" si="33"/>
        <v>39.35</v>
      </c>
      <c r="D814" s="45">
        <f>IF($C$13,[1]!obget([1]!obcall("",$B$13,"getInitialMargin",[1]!obMake("","double",$B814))),"")</f>
        <v>0</v>
      </c>
      <c r="E814" s="42">
        <f t="shared" si="34"/>
        <v>787</v>
      </c>
      <c r="F814" s="42">
        <f>IF($D$22,[1]!obget([1]!obcall("",$B$22,"get",[1]!obMake("","int",E814))),"")</f>
        <v>5.3661116574903911</v>
      </c>
      <c r="G814" s="42">
        <f>IF($D$22,[1]!obget([1]!obcall("",$B$23,"get",[1]!obMake("","int",E814)))^2,"")</f>
        <v>0.40423999821941042</v>
      </c>
      <c r="H814" s="42">
        <f>IF($D$22,[1]!obget([1]!obcall("",$B$24,"get",[1]!obMake("","int",E814))),"")</f>
        <v>0.27018271017525219</v>
      </c>
    </row>
    <row r="815" spans="2:8" x14ac:dyDescent="0.3">
      <c r="B815" s="42">
        <f t="shared" si="33"/>
        <v>39.400000000000006</v>
      </c>
      <c r="D815" s="45">
        <f>IF($C$13,[1]!obget([1]!obcall("",$B$13,"getInitialMargin",[1]!obMake("","double",$B815))),"")</f>
        <v>0</v>
      </c>
      <c r="E815" s="42">
        <f t="shared" si="34"/>
        <v>788</v>
      </c>
      <c r="F815" s="42">
        <f>IF($D$22,[1]!obget([1]!obcall("",$B$22,"get",[1]!obMake("","int",E815))),"")</f>
        <v>5.3990781923530484</v>
      </c>
      <c r="G815" s="42">
        <f>IF($D$22,[1]!obget([1]!obcall("",$B$23,"get",[1]!obMake("","int",E815)))^2,"")</f>
        <v>5.4785724362988182E-2</v>
      </c>
      <c r="H815" s="42">
        <f>IF($D$22,[1]!obget([1]!obcall("",$B$24,"get",[1]!obMake("","int",E815))),"")</f>
        <v>0.26823923636386604</v>
      </c>
    </row>
    <row r="816" spans="2:8" x14ac:dyDescent="0.3">
      <c r="B816" s="42">
        <f t="shared" si="33"/>
        <v>39.450000000000003</v>
      </c>
      <c r="D816" s="45">
        <f>IF($C$13,[1]!obget([1]!obcall("",$B$13,"getInitialMargin",[1]!obMake("","double",$B816))),"")</f>
        <v>0</v>
      </c>
      <c r="E816" s="42">
        <f t="shared" si="34"/>
        <v>789</v>
      </c>
      <c r="F816" s="42">
        <f>IF($D$22,[1]!obget([1]!obcall("",$B$22,"get",[1]!obMake("","int",E816))),"")</f>
        <v>4.2494795541112822</v>
      </c>
      <c r="G816" s="42">
        <f>IF($D$22,[1]!obget([1]!obcall("",$B$23,"get",[1]!obMake("","int",E816)))^2,"")</f>
        <v>0.33514126658539711</v>
      </c>
      <c r="H816" s="42">
        <f>IF($D$22,[1]!obget([1]!obcall("",$B$24,"get",[1]!obMake("","int",E816))),"")</f>
        <v>0.36496540023636115</v>
      </c>
    </row>
    <row r="817" spans="2:8" x14ac:dyDescent="0.3">
      <c r="B817" s="42">
        <f t="shared" si="33"/>
        <v>39.5</v>
      </c>
      <c r="D817" s="45">
        <f>IF($C$13,[1]!obget([1]!obcall("",$B$13,"getInitialMargin",[1]!obMake("","double",$B817))),"")</f>
        <v>0</v>
      </c>
      <c r="E817" s="42">
        <f t="shared" si="34"/>
        <v>790</v>
      </c>
      <c r="F817" s="42">
        <f>IF($D$22,[1]!obget([1]!obcall("",$B$22,"get",[1]!obMake("","int",E817))),"")</f>
        <v>4.6362766832739055</v>
      </c>
      <c r="G817" s="42">
        <f>IF($D$22,[1]!obget([1]!obcall("",$B$23,"get",[1]!obMake("","int",E817)))^2,"")</f>
        <v>0.46760469101906105</v>
      </c>
      <c r="H817" s="42">
        <f>IF($D$22,[1]!obget([1]!obcall("",$B$24,"get",[1]!obMake("","int",E817))),"")</f>
        <v>0.32576567453372501</v>
      </c>
    </row>
    <row r="818" spans="2:8" x14ac:dyDescent="0.3">
      <c r="B818" s="42">
        <f t="shared" si="33"/>
        <v>39.550000000000004</v>
      </c>
      <c r="D818" s="45">
        <f>IF($C$13,[1]!obget([1]!obcall("",$B$13,"getInitialMargin",[1]!obMake("","double",$B818))),"")</f>
        <v>0</v>
      </c>
      <c r="E818" s="42">
        <f t="shared" si="34"/>
        <v>791</v>
      </c>
      <c r="F818" s="42">
        <f>IF($D$22,[1]!obget([1]!obcall("",$B$22,"get",[1]!obMake("","int",E818))),"")</f>
        <v>3.213895419025957</v>
      </c>
      <c r="G818" s="42">
        <f>IF($D$22,[1]!obget([1]!obcall("",$B$23,"get",[1]!obMake("","int",E818)))^2,"")</f>
        <v>0.13776969793766877</v>
      </c>
      <c r="H818" s="42">
        <f>IF($D$22,[1]!obget([1]!obcall("",$B$24,"get",[1]!obMake("","int",E818))),"")</f>
        <v>0.50314014115042671</v>
      </c>
    </row>
    <row r="819" spans="2:8" x14ac:dyDescent="0.3">
      <c r="B819" s="42">
        <f t="shared" si="33"/>
        <v>39.6</v>
      </c>
      <c r="D819" s="45">
        <f>IF($C$13,[1]!obget([1]!obcall("",$B$13,"getInitialMargin",[1]!obMake("","double",$B819))),"")</f>
        <v>0</v>
      </c>
      <c r="E819" s="42">
        <f t="shared" si="34"/>
        <v>792</v>
      </c>
      <c r="F819" s="42">
        <f>IF($D$22,[1]!obget([1]!obcall("",$B$22,"get",[1]!obMake("","int",E819))),"")</f>
        <v>7.6049673300560192</v>
      </c>
      <c r="G819" s="42">
        <f>IF($D$22,[1]!obget([1]!obcall("",$B$23,"get",[1]!obMake("","int",E819)))^2,"")</f>
        <v>0.11617893476828169</v>
      </c>
      <c r="H819" s="42">
        <f>IF($D$22,[1]!obget([1]!obcall("",$B$24,"get",[1]!obMake("","int",E819))),"")</f>
        <v>0.24958949204425251</v>
      </c>
    </row>
    <row r="820" spans="2:8" x14ac:dyDescent="0.3">
      <c r="B820" s="42">
        <f t="shared" si="33"/>
        <v>39.650000000000006</v>
      </c>
      <c r="D820" s="45">
        <f>IF($C$13,[1]!obget([1]!obcall("",$B$13,"getInitialMargin",[1]!obMake("","double",$B820))),"")</f>
        <v>0</v>
      </c>
      <c r="E820" s="42">
        <f t="shared" si="34"/>
        <v>793</v>
      </c>
      <c r="F820" s="42">
        <f>IF($D$22,[1]!obget([1]!obcall("",$B$22,"get",[1]!obMake("","int",E820))),"")</f>
        <v>8.1037317938521571</v>
      </c>
      <c r="G820" s="42">
        <f>IF($D$22,[1]!obget([1]!obcall("",$B$23,"get",[1]!obMake("","int",E820)))^2,"")</f>
        <v>0.13544167362525189</v>
      </c>
      <c r="H820" s="42">
        <f>IF($D$22,[1]!obget([1]!obcall("",$B$24,"get",[1]!obMake("","int",E820))),"")</f>
        <v>0.27579964625121312</v>
      </c>
    </row>
    <row r="821" spans="2:8" x14ac:dyDescent="0.3">
      <c r="B821" s="42">
        <f t="shared" si="33"/>
        <v>39.700000000000003</v>
      </c>
      <c r="D821" s="45">
        <f>IF($C$13,[1]!obget([1]!obcall("",$B$13,"getInitialMargin",[1]!obMake("","double",$B821))),"")</f>
        <v>0</v>
      </c>
      <c r="E821" s="42">
        <f t="shared" si="34"/>
        <v>794</v>
      </c>
      <c r="F821" s="42">
        <f>IF($D$22,[1]!obget([1]!obcall("",$B$22,"get",[1]!obMake("","int",E821))),"")</f>
        <v>2.3798376462222519</v>
      </c>
      <c r="G821" s="42">
        <f>IF($D$22,[1]!obget([1]!obcall("",$B$23,"get",[1]!obMake("","int",E821)))^2,"")</f>
        <v>1.7520130311544312E-3</v>
      </c>
      <c r="H821" s="42">
        <f>IF($D$22,[1]!obget([1]!obcall("",$B$24,"get",[1]!obMake("","int",E821))),"")</f>
        <v>0.64959858630423106</v>
      </c>
    </row>
    <row r="822" spans="2:8" x14ac:dyDescent="0.3">
      <c r="B822" s="42">
        <f t="shared" si="33"/>
        <v>39.75</v>
      </c>
      <c r="D822" s="45">
        <f>IF($C$13,[1]!obget([1]!obcall("",$B$13,"getInitialMargin",[1]!obMake("","double",$B822))),"")</f>
        <v>0</v>
      </c>
      <c r="E822" s="42">
        <f t="shared" si="34"/>
        <v>795</v>
      </c>
      <c r="F822" s="42">
        <f>IF($D$22,[1]!obget([1]!obcall("",$B$22,"get",[1]!obMake("","int",E822))),"")</f>
        <v>6.2140395239324793</v>
      </c>
      <c r="G822" s="42">
        <f>IF($D$22,[1]!obget([1]!obcall("",$B$23,"get",[1]!obMake("","int",E822)))^2,"")</f>
        <v>0.94527280960644211</v>
      </c>
      <c r="H822" s="42">
        <f>IF($D$22,[1]!obget([1]!obcall("",$B$24,"get",[1]!obMake("","int",E822))),"")</f>
        <v>0.23578133773097032</v>
      </c>
    </row>
    <row r="823" spans="2:8" x14ac:dyDescent="0.3">
      <c r="B823" s="42">
        <f t="shared" si="33"/>
        <v>39.800000000000004</v>
      </c>
      <c r="D823" s="45">
        <f>IF($C$13,[1]!obget([1]!obcall("",$B$13,"getInitialMargin",[1]!obMake("","double",$B823))),"")</f>
        <v>0</v>
      </c>
      <c r="E823" s="42">
        <f t="shared" si="34"/>
        <v>796</v>
      </c>
      <c r="F823" s="42">
        <f>IF($D$22,[1]!obget([1]!obcall("",$B$22,"get",[1]!obMake("","int",E823))),"")</f>
        <v>4.6405438055969874</v>
      </c>
      <c r="G823" s="42">
        <f>IF($D$22,[1]!obget([1]!obcall("",$B$23,"get",[1]!obMake("","int",E823)))^2,"")</f>
        <v>0.14975709740960264</v>
      </c>
      <c r="H823" s="42">
        <f>IF($D$22,[1]!obget([1]!obcall("",$B$24,"get",[1]!obMake("","int",E823))),"")</f>
        <v>0.32537086426577011</v>
      </c>
    </row>
    <row r="824" spans="2:8" x14ac:dyDescent="0.3">
      <c r="B824" s="42">
        <f t="shared" si="33"/>
        <v>39.85</v>
      </c>
      <c r="D824" s="45">
        <f>IF($C$13,[1]!obget([1]!obcall("",$B$13,"getInitialMargin",[1]!obMake("","double",$B824))),"")</f>
        <v>0</v>
      </c>
      <c r="E824" s="42">
        <f t="shared" si="34"/>
        <v>797</v>
      </c>
      <c r="F824" s="42">
        <f>IF($D$22,[1]!obget([1]!obcall("",$B$22,"get",[1]!obMake("","int",E824))),"")</f>
        <v>9.9954849747696706</v>
      </c>
      <c r="G824" s="42">
        <f>IF($D$22,[1]!obget([1]!obcall("",$B$23,"get",[1]!obMake("","int",E824)))^2,"")</f>
        <v>2.8791880282984524E-2</v>
      </c>
      <c r="H824" s="42">
        <f>IF($D$22,[1]!obget([1]!obcall("",$B$24,"get",[1]!obMake("","int",E824))),"")</f>
        <v>0.4772134215748145</v>
      </c>
    </row>
    <row r="825" spans="2:8" x14ac:dyDescent="0.3">
      <c r="B825" s="42">
        <f t="shared" si="33"/>
        <v>39.900000000000006</v>
      </c>
      <c r="D825" s="45">
        <f>IF($C$13,[1]!obget([1]!obcall("",$B$13,"getInitialMargin",[1]!obMake("","double",$B825))),"")</f>
        <v>0</v>
      </c>
      <c r="E825" s="42">
        <f t="shared" si="34"/>
        <v>798</v>
      </c>
      <c r="F825" s="42">
        <f>IF($D$22,[1]!obget([1]!obcall("",$B$22,"get",[1]!obMake("","int",E825))),"")</f>
        <v>7.2056902719933751</v>
      </c>
      <c r="G825" s="42">
        <f>IF($D$22,[1]!obget([1]!obcall("",$B$23,"get",[1]!obMake("","int",E825)))^2,"")</f>
        <v>0.11598428195527552</v>
      </c>
      <c r="H825" s="42">
        <f>IF($D$22,[1]!obget([1]!obcall("",$B$24,"get",[1]!obMake("","int",E825))),"")</f>
        <v>0.23669506707234045</v>
      </c>
    </row>
    <row r="826" spans="2:8" x14ac:dyDescent="0.3">
      <c r="B826" s="42">
        <f t="shared" si="33"/>
        <v>39.950000000000003</v>
      </c>
      <c r="D826" s="45">
        <f>IF($C$13,[1]!obget([1]!obcall("",$B$13,"getInitialMargin",[1]!obMake("","double",$B826))),"")</f>
        <v>0</v>
      </c>
      <c r="E826" s="42">
        <f t="shared" si="34"/>
        <v>799</v>
      </c>
      <c r="F826" s="42">
        <f>IF($D$22,[1]!obget([1]!obcall("",$B$22,"get",[1]!obMake("","int",E826))),"")</f>
        <v>7.3923357353263155</v>
      </c>
      <c r="G826" s="42">
        <f>IF($D$22,[1]!obget([1]!obcall("",$B$23,"get",[1]!obMake("","int",E826)))^2,"")</f>
        <v>0.99092119357035147</v>
      </c>
      <c r="H826" s="42">
        <f>IF($D$22,[1]!obget([1]!obcall("",$B$24,"get",[1]!obMake("","int",E826))),"")</f>
        <v>0.24182752388597151</v>
      </c>
    </row>
    <row r="827" spans="2:8" x14ac:dyDescent="0.3">
      <c r="B827" s="42">
        <f t="shared" si="33"/>
        <v>40</v>
      </c>
      <c r="D827" s="45">
        <f>IF($C$13,[1]!obget([1]!obcall("",$B$13,"getInitialMargin",[1]!obMake("","double",$B827))),"")</f>
        <v>0</v>
      </c>
      <c r="E827" s="42">
        <f t="shared" si="34"/>
        <v>800</v>
      </c>
      <c r="F827" s="42">
        <f>IF($D$22,[1]!obget([1]!obcall("",$B$22,"get",[1]!obMake("","int",E827))),"")</f>
        <v>9.0223666008761931</v>
      </c>
      <c r="G827" s="42">
        <f>IF($D$22,[1]!obget([1]!obcall("",$B$23,"get",[1]!obMake("","int",E827)))^2,"")</f>
        <v>0.19869789979119309</v>
      </c>
      <c r="H827" s="42">
        <f>IF($D$22,[1]!obget([1]!obcall("",$B$24,"get",[1]!obMake("","int",E827))),"")</f>
        <v>0.35344288700437931</v>
      </c>
    </row>
    <row r="828" spans="2:8" x14ac:dyDescent="0.3">
      <c r="B828" s="42">
        <f t="shared" si="33"/>
        <v>40.050000000000004</v>
      </c>
      <c r="D828" s="45">
        <f>IF($C$13,[1]!obget([1]!obcall("",$B$13,"getInitialMargin",[1]!obMake("","double",$B828))),"")</f>
        <v>0</v>
      </c>
      <c r="E828" s="42">
        <f t="shared" si="34"/>
        <v>801</v>
      </c>
      <c r="F828" s="42">
        <f>IF($D$22,[1]!obget([1]!obcall("",$B$22,"get",[1]!obMake("","int",E828))),"")</f>
        <v>7.4717997114837882</v>
      </c>
      <c r="G828" s="42">
        <f>IF($D$22,[1]!obget([1]!obcall("",$B$23,"get",[1]!obMake("","int",E828)))^2,"")</f>
        <v>0.20180634221778404</v>
      </c>
      <c r="H828" s="42">
        <f>IF($D$22,[1]!obget([1]!obcall("",$B$24,"get",[1]!obMake("","int",E828))),"")</f>
        <v>0.24448961849746986</v>
      </c>
    </row>
    <row r="829" spans="2:8" x14ac:dyDescent="0.3">
      <c r="B829" s="42">
        <f t="shared" si="33"/>
        <v>40.1</v>
      </c>
      <c r="D829" s="45">
        <f>IF($C$13,[1]!obget([1]!obcall("",$B$13,"getInitialMargin",[1]!obMake("","double",$B829))),"")</f>
        <v>0</v>
      </c>
      <c r="E829" s="42">
        <f t="shared" si="34"/>
        <v>802</v>
      </c>
      <c r="F829" s="42">
        <f>IF($D$22,[1]!obget([1]!obcall("",$B$22,"get",[1]!obMake("","int",E829))),"")</f>
        <v>6.0416993390591669</v>
      </c>
      <c r="G829" s="42">
        <f>IF($D$22,[1]!obget([1]!obcall("",$B$23,"get",[1]!obMake("","int",E829)))^2,"")</f>
        <v>6.0207711354932969E-2</v>
      </c>
      <c r="H829" s="42">
        <f>IF($D$22,[1]!obget([1]!obcall("",$B$24,"get",[1]!obMake("","int",E829))),"")</f>
        <v>0.2401472179820332</v>
      </c>
    </row>
    <row r="830" spans="2:8" x14ac:dyDescent="0.3">
      <c r="B830" s="42">
        <f t="shared" si="33"/>
        <v>40.150000000000006</v>
      </c>
      <c r="D830" s="45">
        <f>IF($C$13,[1]!obget([1]!obcall("",$B$13,"getInitialMargin",[1]!obMake("","double",$B830))),"")</f>
        <v>0</v>
      </c>
      <c r="E830" s="42">
        <f t="shared" si="34"/>
        <v>803</v>
      </c>
      <c r="F830" s="42">
        <f>IF($D$22,[1]!obget([1]!obcall("",$B$22,"get",[1]!obMake("","int",E830))),"")</f>
        <v>5.2619421635815904</v>
      </c>
      <c r="G830" s="42">
        <f>IF($D$22,[1]!obget([1]!obcall("",$B$23,"get",[1]!obMake("","int",E830)))^2,"")</f>
        <v>1.3793842410229145E-2</v>
      </c>
      <c r="H830" s="42">
        <f>IF($D$22,[1]!obget([1]!obcall("",$B$24,"get",[1]!obMake("","int",E830))),"")</f>
        <v>0.27664602048930476</v>
      </c>
    </row>
    <row r="831" spans="2:8" x14ac:dyDescent="0.3">
      <c r="B831" s="42">
        <f t="shared" si="33"/>
        <v>40.200000000000003</v>
      </c>
      <c r="D831" s="45">
        <f>IF($C$13,[1]!obget([1]!obcall("",$B$13,"getInitialMargin",[1]!obMake("","double",$B831))),"")</f>
        <v>0</v>
      </c>
      <c r="E831" s="42">
        <f t="shared" si="34"/>
        <v>804</v>
      </c>
      <c r="F831" s="42">
        <f>IF($D$22,[1]!obget([1]!obcall("",$B$22,"get",[1]!obMake("","int",E831))),"")</f>
        <v>4.69473311488367</v>
      </c>
      <c r="G831" s="42">
        <f>IF($D$22,[1]!obget([1]!obcall("",$B$23,"get",[1]!obMake("","int",E831)))^2,"")</f>
        <v>3.5628043677586574E-3</v>
      </c>
      <c r="H831" s="42">
        <f>IF($D$22,[1]!obget([1]!obcall("",$B$24,"get",[1]!obMake("","int",E831))),"")</f>
        <v>0.32042851399537348</v>
      </c>
    </row>
    <row r="832" spans="2:8" x14ac:dyDescent="0.3">
      <c r="B832" s="42">
        <f t="shared" si="33"/>
        <v>40.25</v>
      </c>
      <c r="D832" s="45">
        <f>IF($C$13,[1]!obget([1]!obcall("",$B$13,"getInitialMargin",[1]!obMake("","double",$B832))),"")</f>
        <v>0</v>
      </c>
      <c r="E832" s="42">
        <f t="shared" si="34"/>
        <v>805</v>
      </c>
      <c r="F832" s="42">
        <f>IF($D$22,[1]!obget([1]!obcall("",$B$22,"get",[1]!obMake("","int",E832))),"")</f>
        <v>7.4542041242036294</v>
      </c>
      <c r="G832" s="42">
        <f>IF($D$22,[1]!obget([1]!obcall("",$B$23,"get",[1]!obMake("","int",E832)))^2,"")</f>
        <v>0.14446103591659523</v>
      </c>
      <c r="H832" s="42">
        <f>IF($D$22,[1]!obget([1]!obcall("",$B$24,"get",[1]!obMake("","int",E832))),"")</f>
        <v>0.24387560083335513</v>
      </c>
    </row>
    <row r="833" spans="2:8" x14ac:dyDescent="0.3">
      <c r="B833" s="42">
        <f t="shared" si="33"/>
        <v>40.300000000000004</v>
      </c>
      <c r="D833" s="45">
        <f>IF($C$13,[1]!obget([1]!obcall("",$B$13,"getInitialMargin",[1]!obMake("","double",$B833))),"")</f>
        <v>0</v>
      </c>
      <c r="E833" s="42">
        <f t="shared" si="34"/>
        <v>806</v>
      </c>
      <c r="F833" s="42">
        <f>IF($D$22,[1]!obget([1]!obcall("",$B$22,"get",[1]!obMake("","int",E833))),"")</f>
        <v>6.1367471591931757</v>
      </c>
      <c r="G833" s="42">
        <f>IF($D$22,[1]!obget([1]!obcall("",$B$23,"get",[1]!obMake("","int",E833)))^2,"")</f>
        <v>3.1417098391147411E-2</v>
      </c>
      <c r="H833" s="42">
        <f>IF($D$22,[1]!obget([1]!obcall("",$B$24,"get",[1]!obMake("","int",E833))),"")</f>
        <v>0.23757367610422564</v>
      </c>
    </row>
    <row r="834" spans="2:8" x14ac:dyDescent="0.3">
      <c r="B834" s="42">
        <f t="shared" si="33"/>
        <v>40.35</v>
      </c>
      <c r="D834" s="45">
        <f>IF($C$13,[1]!obget([1]!obcall("",$B$13,"getInitialMargin",[1]!obMake("","double",$B834))),"")</f>
        <v>0</v>
      </c>
      <c r="E834" s="42">
        <f t="shared" si="34"/>
        <v>807</v>
      </c>
      <c r="F834" s="42">
        <f>IF($D$22,[1]!obget([1]!obcall("",$B$22,"get",[1]!obMake("","int",E834))),"")</f>
        <v>15.14334427427826</v>
      </c>
      <c r="G834" s="42">
        <f>IF($D$22,[1]!obget([1]!obcall("",$B$23,"get",[1]!obMake("","int",E834)))^2,"")</f>
        <v>4.5393481252537722</v>
      </c>
      <c r="H834" s="42">
        <f>IF($D$22,[1]!obget([1]!obcall("",$B$24,"get",[1]!obMake("","int",E834))),"")</f>
        <v>1.8426883763476489</v>
      </c>
    </row>
    <row r="835" spans="2:8" x14ac:dyDescent="0.3">
      <c r="B835" s="42">
        <f t="shared" si="33"/>
        <v>40.400000000000006</v>
      </c>
      <c r="D835" s="45">
        <f>IF($C$13,[1]!obget([1]!obcall("",$B$13,"getInitialMargin",[1]!obMake("","double",$B835))),"")</f>
        <v>0</v>
      </c>
      <c r="E835" s="42">
        <f t="shared" si="34"/>
        <v>808</v>
      </c>
      <c r="F835" s="42">
        <f>IF($D$22,[1]!obget([1]!obcall("",$B$22,"get",[1]!obMake("","int",E835))),"")</f>
        <v>6.2874940950344627</v>
      </c>
      <c r="G835" s="42">
        <f>IF($D$22,[1]!obget([1]!obcall("",$B$23,"get",[1]!obMake("","int",E835)))^2,"")</f>
        <v>0.15938752941707121</v>
      </c>
      <c r="H835" s="42">
        <f>IF($D$22,[1]!obget([1]!obcall("",$B$24,"get",[1]!obMake("","int",E835))),"")</f>
        <v>0.23432775193687805</v>
      </c>
    </row>
    <row r="836" spans="2:8" x14ac:dyDescent="0.3">
      <c r="B836" s="42">
        <f t="shared" si="33"/>
        <v>40.450000000000003</v>
      </c>
      <c r="D836" s="45">
        <f>IF($C$13,[1]!obget([1]!obcall("",$B$13,"getInitialMargin",[1]!obMake("","double",$B836))),"")</f>
        <v>0</v>
      </c>
      <c r="E836" s="42">
        <f t="shared" si="34"/>
        <v>809</v>
      </c>
      <c r="F836" s="42">
        <f>IF($D$22,[1]!obget([1]!obcall("",$B$22,"get",[1]!obMake("","int",E836))),"")</f>
        <v>15.143298902056582</v>
      </c>
      <c r="G836" s="42">
        <f>IF($D$22,[1]!obget([1]!obcall("",$B$23,"get",[1]!obMake("","int",E836)))^2,"")</f>
        <v>8.9892550632226717E-2</v>
      </c>
      <c r="H836" s="42">
        <f>IF($D$22,[1]!obget([1]!obcall("",$B$24,"get",[1]!obMake("","int",E836))),"")</f>
        <v>1.8426710730927329</v>
      </c>
    </row>
    <row r="837" spans="2:8" x14ac:dyDescent="0.3">
      <c r="B837" s="42">
        <f t="shared" si="33"/>
        <v>40.5</v>
      </c>
      <c r="D837" s="45">
        <f>IF($C$13,[1]!obget([1]!obcall("",$B$13,"getInitialMargin",[1]!obMake("","double",$B837))),"")</f>
        <v>0</v>
      </c>
      <c r="E837" s="42">
        <f t="shared" si="34"/>
        <v>810</v>
      </c>
      <c r="F837" s="42">
        <f>IF($D$22,[1]!obget([1]!obcall("",$B$22,"get",[1]!obMake("","int",E837))),"")</f>
        <v>7.1289955823554871</v>
      </c>
      <c r="G837" s="42">
        <f>IF($D$22,[1]!obget([1]!obcall("",$B$23,"get",[1]!obMake("","int",E837)))^2,"")</f>
        <v>8.0467181521546877E-3</v>
      </c>
      <c r="H837" s="42">
        <f>IF($D$22,[1]!obget([1]!obcall("",$B$24,"get",[1]!obMake("","int",E837))),"")</f>
        <v>0.23504163146631551</v>
      </c>
    </row>
    <row r="838" spans="2:8" x14ac:dyDescent="0.3">
      <c r="B838" s="42">
        <f t="shared" si="33"/>
        <v>40.550000000000004</v>
      </c>
      <c r="D838" s="45">
        <f>IF($C$13,[1]!obget([1]!obcall("",$B$13,"getInitialMargin",[1]!obMake("","double",$B838))),"")</f>
        <v>0</v>
      </c>
      <c r="E838" s="42">
        <f t="shared" si="34"/>
        <v>811</v>
      </c>
      <c r="F838" s="42">
        <f>IF($D$22,[1]!obget([1]!obcall("",$B$22,"get",[1]!obMake("","int",E838))),"")</f>
        <v>13.127204767863823</v>
      </c>
      <c r="G838" s="42">
        <f>IF($D$22,[1]!obget([1]!obcall("",$B$23,"get",[1]!obMake("","int",E838)))^2,"")</f>
        <v>0.2396238753591301</v>
      </c>
      <c r="H838" s="42">
        <f>IF($D$22,[1]!obget([1]!obcall("",$B$24,"get",[1]!obMake("","int",E838))),"")</f>
        <v>1.1654905339149515</v>
      </c>
    </row>
    <row r="839" spans="2:8" x14ac:dyDescent="0.3">
      <c r="B839" s="42">
        <f t="shared" si="33"/>
        <v>40.6</v>
      </c>
      <c r="D839" s="45">
        <f>IF($C$13,[1]!obget([1]!obcall("",$B$13,"getInitialMargin",[1]!obMake("","double",$B839))),"")</f>
        <v>0</v>
      </c>
      <c r="E839" s="42">
        <f t="shared" si="34"/>
        <v>812</v>
      </c>
      <c r="F839" s="42">
        <f>IF($D$22,[1]!obget([1]!obcall("",$B$22,"get",[1]!obMake("","int",E839))),"")</f>
        <v>15.244746817628705</v>
      </c>
      <c r="G839" s="42">
        <f>IF($D$22,[1]!obget([1]!obcall("",$B$23,"get",[1]!obMake("","int",E839)))^2,"")</f>
        <v>8.1252985442063524E-2</v>
      </c>
      <c r="H839" s="42">
        <f>IF($D$22,[1]!obget([1]!obcall("",$B$24,"get",[1]!obMake("","int",E839))),"")</f>
        <v>1.8815915134130714</v>
      </c>
    </row>
    <row r="840" spans="2:8" x14ac:dyDescent="0.3">
      <c r="B840" s="42">
        <f t="shared" si="33"/>
        <v>40.650000000000006</v>
      </c>
      <c r="D840" s="45">
        <f>IF($C$13,[1]!obget([1]!obcall("",$B$13,"getInitialMargin",[1]!obMake("","double",$B840))),"")</f>
        <v>0</v>
      </c>
      <c r="E840" s="42">
        <f t="shared" si="34"/>
        <v>813</v>
      </c>
      <c r="F840" s="42">
        <f>IF($D$22,[1]!obget([1]!obcall("",$B$22,"get",[1]!obMake("","int",E840))),"")</f>
        <v>5.8614335924235652</v>
      </c>
      <c r="G840" s="42">
        <f>IF($D$22,[1]!obget([1]!obcall("",$B$23,"get",[1]!obMake("","int",E840)))^2,"")</f>
        <v>8.5315707617801655E-3</v>
      </c>
      <c r="H840" s="42">
        <f>IF($D$22,[1]!obget([1]!obcall("",$B$24,"get",[1]!obMake("","int",E840))),"")</f>
        <v>0.24614756299584351</v>
      </c>
    </row>
    <row r="841" spans="2:8" x14ac:dyDescent="0.3">
      <c r="B841" s="42">
        <f t="shared" si="33"/>
        <v>40.700000000000003</v>
      </c>
      <c r="D841" s="45">
        <f>IF($C$13,[1]!obget([1]!obcall("",$B$13,"getInitialMargin",[1]!obMake("","double",$B841))),"")</f>
        <v>0</v>
      </c>
      <c r="E841" s="42">
        <f t="shared" si="34"/>
        <v>814</v>
      </c>
      <c r="F841" s="42">
        <f>IF($D$22,[1]!obget([1]!obcall("",$B$22,"get",[1]!obMake("","int",E841))),"")</f>
        <v>12.930048462456202</v>
      </c>
      <c r="G841" s="42">
        <f>IF($D$22,[1]!obget([1]!obcall("",$B$23,"get",[1]!obMake("","int",E841)))^2,"")</f>
        <v>4.8972021217574842</v>
      </c>
      <c r="H841" s="42">
        <f>IF($D$22,[1]!obget([1]!obcall("",$B$24,"get",[1]!obMake("","int",E841))),"")</f>
        <v>1.1091104364532312</v>
      </c>
    </row>
    <row r="842" spans="2:8" x14ac:dyDescent="0.3">
      <c r="B842" s="42">
        <f t="shared" si="33"/>
        <v>40.75</v>
      </c>
      <c r="D842" s="45">
        <f>IF($C$13,[1]!obget([1]!obcall("",$B$13,"getInitialMargin",[1]!obMake("","double",$B842))),"")</f>
        <v>0</v>
      </c>
      <c r="E842" s="42">
        <f t="shared" si="34"/>
        <v>815</v>
      </c>
      <c r="F842" s="42">
        <f>IF($D$22,[1]!obget([1]!obcall("",$B$22,"get",[1]!obMake("","int",E842))),"")</f>
        <v>7.7366931372596186</v>
      </c>
      <c r="G842" s="42">
        <f>IF($D$22,[1]!obget([1]!obcall("",$B$23,"get",[1]!obMake("","int",E842)))^2,"")</f>
        <v>8.7210484087789336E-2</v>
      </c>
      <c r="H842" s="42">
        <f>IF($D$22,[1]!obget([1]!obcall("",$B$24,"get",[1]!obMake("","int",E842))),"")</f>
        <v>0.25542118325877361</v>
      </c>
    </row>
    <row r="843" spans="2:8" x14ac:dyDescent="0.3">
      <c r="B843" s="42">
        <f t="shared" si="33"/>
        <v>40.800000000000004</v>
      </c>
      <c r="D843" s="45">
        <f>IF($C$13,[1]!obget([1]!obcall("",$B$13,"getInitialMargin",[1]!obMake("","double",$B843))),"")</f>
        <v>0</v>
      </c>
      <c r="E843" s="42">
        <f t="shared" si="34"/>
        <v>816</v>
      </c>
      <c r="F843" s="42">
        <f>IF($D$22,[1]!obget([1]!obcall("",$B$22,"get",[1]!obMake("","int",E843))),"")</f>
        <v>6.7091419650720674</v>
      </c>
      <c r="G843" s="42">
        <f>IF($D$22,[1]!obget([1]!obcall("",$B$23,"get",[1]!obMake("","int",E843)))^2,"")</f>
        <v>0.18152117385882485</v>
      </c>
      <c r="H843" s="42">
        <f>IF($D$22,[1]!obget([1]!obcall("",$B$24,"get",[1]!obMake("","int",E843))),"")</f>
        <v>0.23069245219535217</v>
      </c>
    </row>
    <row r="844" spans="2:8" x14ac:dyDescent="0.3">
      <c r="B844" s="42">
        <f t="shared" si="33"/>
        <v>40.85</v>
      </c>
      <c r="D844" s="45">
        <f>IF($C$13,[1]!obget([1]!obcall("",$B$13,"getInitialMargin",[1]!obMake("","double",$B844))),"")</f>
        <v>0</v>
      </c>
      <c r="E844" s="42">
        <f t="shared" si="34"/>
        <v>817</v>
      </c>
      <c r="F844" s="42">
        <f>IF($D$22,[1]!obget([1]!obcall("",$B$22,"get",[1]!obMake("","int",E844))),"")</f>
        <v>9.8804146305893621</v>
      </c>
      <c r="G844" s="42">
        <f>IF($D$22,[1]!obget([1]!obcall("",$B$23,"get",[1]!obMake("","int",E844)))^2,"")</f>
        <v>0.19253754055016872</v>
      </c>
      <c r="H844" s="42">
        <f>IF($D$22,[1]!obget([1]!obcall("",$B$24,"get",[1]!obMake("","int",E844))),"")</f>
        <v>0.46035063818845412</v>
      </c>
    </row>
    <row r="845" spans="2:8" x14ac:dyDescent="0.3">
      <c r="B845" s="42">
        <f t="shared" si="33"/>
        <v>40.900000000000006</v>
      </c>
      <c r="D845" s="45">
        <f>IF($C$13,[1]!obget([1]!obcall("",$B$13,"getInitialMargin",[1]!obMake("","double",$B845))),"")</f>
        <v>0</v>
      </c>
      <c r="E845" s="42">
        <f t="shared" si="34"/>
        <v>818</v>
      </c>
      <c r="F845" s="42">
        <f>IF($D$22,[1]!obget([1]!obcall("",$B$22,"get",[1]!obMake("","int",E845))),"")</f>
        <v>4.3084867994928384</v>
      </c>
      <c r="G845" s="42">
        <f>IF($D$22,[1]!obget([1]!obcall("",$B$23,"get",[1]!obMake("","int",E845)))^2,"")</f>
        <v>0.10114537584660253</v>
      </c>
      <c r="H845" s="42">
        <f>IF($D$22,[1]!obget([1]!obcall("",$B$24,"get",[1]!obMake("","int",E845))),"")</f>
        <v>0.35854907885472026</v>
      </c>
    </row>
    <row r="846" spans="2:8" x14ac:dyDescent="0.3">
      <c r="B846" s="42">
        <f t="shared" si="33"/>
        <v>40.950000000000003</v>
      </c>
      <c r="D846" s="45">
        <f>IF($C$13,[1]!obget([1]!obcall("",$B$13,"getInitialMargin",[1]!obMake("","double",$B846))),"")</f>
        <v>0</v>
      </c>
      <c r="E846" s="42">
        <f t="shared" si="34"/>
        <v>819</v>
      </c>
      <c r="F846" s="42">
        <f>IF($D$22,[1]!obget([1]!obcall("",$B$22,"get",[1]!obMake("","int",E846))),"")</f>
        <v>8.034014476083243</v>
      </c>
      <c r="G846" s="42">
        <f>IF($D$22,[1]!obget([1]!obcall("",$B$23,"get",[1]!obMake("","int",E846)))^2,"")</f>
        <v>7.7279329636541771E-2</v>
      </c>
      <c r="H846" s="42">
        <f>IF($D$22,[1]!obget([1]!obcall("",$B$24,"get",[1]!obMake("","int",E846))),"")</f>
        <v>0.27146131070197188</v>
      </c>
    </row>
    <row r="847" spans="2:8" x14ac:dyDescent="0.3">
      <c r="B847" s="42">
        <f t="shared" si="33"/>
        <v>41</v>
      </c>
      <c r="D847" s="45">
        <f>IF($C$13,[1]!obget([1]!obcall("",$B$13,"getInitialMargin",[1]!obMake("","double",$B847))),"")</f>
        <v>0</v>
      </c>
      <c r="E847" s="42">
        <f t="shared" si="34"/>
        <v>820</v>
      </c>
      <c r="F847" s="42">
        <f>IF($D$22,[1]!obget([1]!obcall("",$B$22,"get",[1]!obMake("","int",E847))),"")</f>
        <v>13.191128261113844</v>
      </c>
      <c r="G847" s="42">
        <f>IF($D$22,[1]!obget([1]!obcall("",$B$23,"get",[1]!obMake("","int",E847)))^2,"")</f>
        <v>3.5865608457337155</v>
      </c>
      <c r="H847" s="42">
        <f>IF($D$22,[1]!obget([1]!obcall("",$B$24,"get",[1]!obMake("","int",E847))),"")</f>
        <v>1.1841469421319442</v>
      </c>
    </row>
    <row r="848" spans="2:8" x14ac:dyDescent="0.3">
      <c r="B848" s="42">
        <f t="shared" si="33"/>
        <v>41.050000000000004</v>
      </c>
      <c r="D848" s="45">
        <f>IF($C$13,[1]!obget([1]!obcall("",$B$13,"getInitialMargin",[1]!obMake("","double",$B848))),"")</f>
        <v>0</v>
      </c>
      <c r="E848" s="42">
        <f t="shared" si="34"/>
        <v>821</v>
      </c>
      <c r="F848" s="42">
        <f>IF($D$22,[1]!obget([1]!obcall("",$B$22,"get",[1]!obMake("","int",E848))),"")</f>
        <v>6.6501299076319809</v>
      </c>
      <c r="G848" s="42">
        <f>IF($D$22,[1]!obget([1]!obcall("",$B$23,"get",[1]!obMake("","int",E848)))^2,"")</f>
        <v>0.59669466171467156</v>
      </c>
      <c r="H848" s="42">
        <f>IF($D$22,[1]!obget([1]!obcall("",$B$24,"get",[1]!obMake("","int",E848))),"")</f>
        <v>0.23071854929480029</v>
      </c>
    </row>
    <row r="849" spans="2:8" x14ac:dyDescent="0.3">
      <c r="B849" s="42">
        <f t="shared" si="33"/>
        <v>41.1</v>
      </c>
      <c r="D849" s="45">
        <f>IF($C$13,[1]!obget([1]!obcall("",$B$13,"getInitialMargin",[1]!obMake("","double",$B849))),"")</f>
        <v>0</v>
      </c>
      <c r="E849" s="42">
        <f t="shared" si="34"/>
        <v>822</v>
      </c>
      <c r="F849" s="42">
        <f>IF($D$22,[1]!obget([1]!obcall("",$B$22,"get",[1]!obMake("","int",E849))),"")</f>
        <v>7.8952624716070225</v>
      </c>
      <c r="G849" s="42">
        <f>IF($D$22,[1]!obget([1]!obcall("",$B$23,"get",[1]!obMake("","int",E849)))^2,"")</f>
        <v>0.31720787960392011</v>
      </c>
      <c r="H849" s="42">
        <f>IF($D$22,[1]!obget([1]!obcall("",$B$24,"get",[1]!obMake("","int",E849))),"")</f>
        <v>0.26347954662771289</v>
      </c>
    </row>
    <row r="850" spans="2:8" x14ac:dyDescent="0.3">
      <c r="B850" s="42">
        <f t="shared" si="33"/>
        <v>41.150000000000006</v>
      </c>
      <c r="D850" s="45">
        <f>IF($C$13,[1]!obget([1]!obcall("",$B$13,"getInitialMargin",[1]!obMake("","double",$B850))),"")</f>
        <v>0</v>
      </c>
      <c r="E850" s="42">
        <f t="shared" si="34"/>
        <v>823</v>
      </c>
      <c r="F850" s="42">
        <f>IF($D$22,[1]!obget([1]!obcall("",$B$22,"get",[1]!obMake("","int",E850))),"")</f>
        <v>40.194581314599716</v>
      </c>
      <c r="G850" s="42">
        <f>IF($D$22,[1]!obget([1]!obcall("",$B$23,"get",[1]!obMake("","int",E850)))^2,"")</f>
        <v>23.049317923740887</v>
      </c>
      <c r="H850" s="42">
        <f>IF($D$22,[1]!obget([1]!obcall("",$B$24,"get",[1]!obMake("","int",E850))),"")</f>
        <v>25.551312803865539</v>
      </c>
    </row>
    <row r="851" spans="2:8" x14ac:dyDescent="0.3">
      <c r="B851" s="42">
        <f t="shared" si="33"/>
        <v>41.2</v>
      </c>
      <c r="D851" s="45">
        <f>IF($C$13,[1]!obget([1]!obcall("",$B$13,"getInitialMargin",[1]!obMake("","double",$B851))),"")</f>
        <v>0</v>
      </c>
      <c r="E851" s="42">
        <f t="shared" si="34"/>
        <v>824</v>
      </c>
      <c r="F851" s="42">
        <f>IF($D$22,[1]!obget([1]!obcall("",$B$22,"get",[1]!obMake("","int",E851))),"")</f>
        <v>9.3589618494069224</v>
      </c>
      <c r="G851" s="42">
        <f>IF($D$22,[1]!obget([1]!obcall("",$B$23,"get",[1]!obMake("","int",E851)))^2,"")</f>
        <v>0.52327311725042136</v>
      </c>
      <c r="H851" s="42">
        <f>IF($D$22,[1]!obget([1]!obcall("",$B$24,"get",[1]!obMake("","int",E851))),"")</f>
        <v>0.39142178050021048</v>
      </c>
    </row>
    <row r="852" spans="2:8" x14ac:dyDescent="0.3">
      <c r="B852" s="42">
        <f t="shared" si="33"/>
        <v>41.25</v>
      </c>
      <c r="D852" s="45">
        <f>IF($C$13,[1]!obget([1]!obcall("",$B$13,"getInitialMargin",[1]!obMake("","double",$B852))),"")</f>
        <v>0</v>
      </c>
      <c r="E852" s="42">
        <f t="shared" si="34"/>
        <v>825</v>
      </c>
      <c r="F852" s="42">
        <f>IF($D$22,[1]!obget([1]!obcall("",$B$22,"get",[1]!obMake("","int",E852))),"")</f>
        <v>4.7941178002658393</v>
      </c>
      <c r="G852" s="42">
        <f>IF($D$22,[1]!obget([1]!obcall("",$B$23,"get",[1]!obMake("","int",E852)))^2,"")</f>
        <v>9.5770926449139746E-2</v>
      </c>
      <c r="H852" s="42">
        <f>IF($D$22,[1]!obget([1]!obcall("",$B$24,"get",[1]!obMake("","int",E852))),"")</f>
        <v>0.31170836920896605</v>
      </c>
    </row>
    <row r="853" spans="2:8" x14ac:dyDescent="0.3">
      <c r="B853" s="42">
        <f t="shared" si="33"/>
        <v>41.300000000000004</v>
      </c>
      <c r="D853" s="45">
        <f>IF($C$13,[1]!obget([1]!obcall("",$B$13,"getInitialMargin",[1]!obMake("","double",$B853))),"")</f>
        <v>0</v>
      </c>
      <c r="E853" s="42">
        <f t="shared" si="34"/>
        <v>826</v>
      </c>
      <c r="F853" s="42">
        <f>IF($D$22,[1]!obget([1]!obcall("",$B$22,"get",[1]!obMake("","int",E853))),"")</f>
        <v>4.5546465249083239</v>
      </c>
      <c r="G853" s="42">
        <f>IF($D$22,[1]!obget([1]!obcall("",$B$23,"get",[1]!obMake("","int",E853)))^2,"")</f>
        <v>3.196783691802936E-2</v>
      </c>
      <c r="H853" s="42">
        <f>IF($D$22,[1]!obget([1]!obcall("",$B$24,"get",[1]!obMake("","int",E853))),"")</f>
        <v>0.3334765595054528</v>
      </c>
    </row>
    <row r="854" spans="2:8" x14ac:dyDescent="0.3">
      <c r="B854" s="42">
        <f t="shared" si="33"/>
        <v>41.35</v>
      </c>
      <c r="D854" s="45">
        <f>IF($C$13,[1]!obget([1]!obcall("",$B$13,"getInitialMargin",[1]!obMake("","double",$B854))),"")</f>
        <v>0</v>
      </c>
      <c r="E854" s="42">
        <f t="shared" si="34"/>
        <v>827</v>
      </c>
      <c r="F854" s="42">
        <f>IF($D$22,[1]!obget([1]!obcall("",$B$22,"get",[1]!obMake("","int",E854))),"")</f>
        <v>3.4078681251569658</v>
      </c>
      <c r="G854" s="42">
        <f>IF($D$22,[1]!obget([1]!obcall("",$B$23,"get",[1]!obMake("","int",E854)))^2,"")</f>
        <v>0.63012048532834075</v>
      </c>
      <c r="H854" s="42">
        <f>IF($D$22,[1]!obget([1]!obcall("",$B$24,"get",[1]!obMake("","int",E854))),"")</f>
        <v>0.47357680196297991</v>
      </c>
    </row>
    <row r="855" spans="2:8" x14ac:dyDescent="0.3">
      <c r="B855" s="42">
        <f t="shared" si="33"/>
        <v>41.400000000000006</v>
      </c>
      <c r="D855" s="45">
        <f>IF($C$13,[1]!obget([1]!obcall("",$B$13,"getInitialMargin",[1]!obMake("","double",$B855))),"")</f>
        <v>0</v>
      </c>
      <c r="E855" s="42">
        <f t="shared" si="34"/>
        <v>828</v>
      </c>
      <c r="F855" s="42">
        <f>IF($D$22,[1]!obget([1]!obcall("",$B$22,"get",[1]!obMake("","int",E855))),"")</f>
        <v>9.7493177200979151</v>
      </c>
      <c r="G855" s="42">
        <f>IF($D$22,[1]!obget([1]!obcall("",$B$23,"get",[1]!obMake("","int",E855)))^2,"")</f>
        <v>4.1332347004025207</v>
      </c>
      <c r="H855" s="42">
        <f>IF($D$22,[1]!obget([1]!obcall("",$B$24,"get",[1]!obMake("","int",E855))),"")</f>
        <v>0.44186717385379781</v>
      </c>
    </row>
    <row r="856" spans="2:8" x14ac:dyDescent="0.3">
      <c r="B856" s="42">
        <f t="shared" si="33"/>
        <v>41.45</v>
      </c>
      <c r="D856" s="45">
        <f>IF($C$13,[1]!obget([1]!obcall("",$B$13,"getInitialMargin",[1]!obMake("","double",$B856))),"")</f>
        <v>0</v>
      </c>
      <c r="E856" s="42">
        <f t="shared" si="34"/>
        <v>829</v>
      </c>
      <c r="F856" s="42">
        <f>IF($D$22,[1]!obget([1]!obcall("",$B$22,"get",[1]!obMake("","int",E856))),"")</f>
        <v>10.797361107848007</v>
      </c>
      <c r="G856" s="42">
        <f>IF($D$22,[1]!obget([1]!obcall("",$B$23,"get",[1]!obMake("","int",E856)))^2,"")</f>
        <v>3.9834414640447959</v>
      </c>
      <c r="H856" s="42">
        <f>IF($D$22,[1]!obget([1]!obcall("",$B$24,"get",[1]!obMake("","int",E856))),"")</f>
        <v>0.61130748170410243</v>
      </c>
    </row>
    <row r="857" spans="2:8" x14ac:dyDescent="0.3">
      <c r="B857" s="42">
        <f t="shared" si="33"/>
        <v>41.5</v>
      </c>
      <c r="D857" s="45">
        <f>IF($C$13,[1]!obget([1]!obcall("",$B$13,"getInitialMargin",[1]!obMake("","double",$B857))),"")</f>
        <v>0</v>
      </c>
      <c r="E857" s="42">
        <f t="shared" si="34"/>
        <v>830</v>
      </c>
      <c r="F857" s="42">
        <f>IF($D$22,[1]!obget([1]!obcall("",$B$22,"get",[1]!obMake("","int",E857))),"")</f>
        <v>9.6178514357931046</v>
      </c>
      <c r="G857" s="42">
        <f>IF($D$22,[1]!obget([1]!obcall("",$B$23,"get",[1]!obMake("","int",E857)))^2,"")</f>
        <v>2.4227047690908311E-2</v>
      </c>
      <c r="H857" s="42">
        <f>IF($D$22,[1]!obget([1]!obcall("",$B$24,"get",[1]!obMake("","int",E857))),"")</f>
        <v>0.42411020501796015</v>
      </c>
    </row>
    <row r="858" spans="2:8" x14ac:dyDescent="0.3">
      <c r="B858" s="42">
        <f t="shared" si="33"/>
        <v>41.550000000000004</v>
      </c>
      <c r="D858" s="45">
        <f>IF($C$13,[1]!obget([1]!obcall("",$B$13,"getInitialMargin",[1]!obMake("","double",$B858))),"")</f>
        <v>0</v>
      </c>
      <c r="E858" s="42">
        <f t="shared" si="34"/>
        <v>831</v>
      </c>
      <c r="F858" s="42">
        <f>IF($D$22,[1]!obget([1]!obcall("",$B$22,"get",[1]!obMake("","int",E858))),"")</f>
        <v>5.1818709222784669</v>
      </c>
      <c r="G858" s="42">
        <f>IF($D$22,[1]!obget([1]!obcall("",$B$23,"get",[1]!obMake("","int",E858)))^2,"")</f>
        <v>4.924496183101785E-3</v>
      </c>
      <c r="H858" s="42">
        <f>IF($D$22,[1]!obget([1]!obcall("",$B$24,"get",[1]!obMake("","int",E858))),"")</f>
        <v>0.28194687505208849</v>
      </c>
    </row>
    <row r="859" spans="2:8" x14ac:dyDescent="0.3">
      <c r="B859" s="42">
        <f t="shared" ref="B859:B922" si="35">IF($D$22,(ROW(A859)-ROW($A$27))*$C$17,"")</f>
        <v>41.6</v>
      </c>
      <c r="D859" s="45">
        <f>IF($C$13,[1]!obget([1]!obcall("",$B$13,"getInitialMargin",[1]!obMake("","double",$B859))),"")</f>
        <v>0</v>
      </c>
      <c r="E859" s="42">
        <f t="shared" si="34"/>
        <v>832</v>
      </c>
      <c r="F859" s="42">
        <f>IF($D$22,[1]!obget([1]!obcall("",$B$22,"get",[1]!obMake("","int",E859))),"")</f>
        <v>6.6281233349195725</v>
      </c>
      <c r="G859" s="42">
        <f>IF($D$22,[1]!obget([1]!obcall("",$B$23,"get",[1]!obMake("","int",E859)))^2,"")</f>
        <v>0.15501841821849796</v>
      </c>
      <c r="H859" s="42">
        <f>IF($D$22,[1]!obget([1]!obcall("",$B$24,"get",[1]!obMake("","int",E859))),"")</f>
        <v>0.23076849640879094</v>
      </c>
    </row>
    <row r="860" spans="2:8" x14ac:dyDescent="0.3">
      <c r="B860" s="42">
        <f t="shared" si="35"/>
        <v>41.650000000000006</v>
      </c>
      <c r="D860" s="45">
        <f>IF($C$13,[1]!obget([1]!obcall("",$B$13,"getInitialMargin",[1]!obMake("","double",$B860))),"")</f>
        <v>0</v>
      </c>
      <c r="E860" s="42">
        <f t="shared" ref="E860:E923" si="36">IF($D$22,E859+1,"")</f>
        <v>833</v>
      </c>
      <c r="F860" s="42">
        <f>IF($D$22,[1]!obget([1]!obcall("",$B$22,"get",[1]!obMake("","int",E860))),"")</f>
        <v>10.091523188222393</v>
      </c>
      <c r="G860" s="42">
        <f>IF($D$22,[1]!obget([1]!obcall("",$B$23,"get",[1]!obMake("","int",E860)))^2,"")</f>
        <v>6.550404096695746</v>
      </c>
      <c r="H860" s="42">
        <f>IF($D$22,[1]!obget([1]!obcall("",$B$24,"get",[1]!obMake("","int",E860))),"")</f>
        <v>0.49174447476285232</v>
      </c>
    </row>
    <row r="861" spans="2:8" x14ac:dyDescent="0.3">
      <c r="B861" s="42">
        <f t="shared" si="35"/>
        <v>41.7</v>
      </c>
      <c r="D861" s="45">
        <f>IF($C$13,[1]!obget([1]!obcall("",$B$13,"getInitialMargin",[1]!obMake("","double",$B861))),"")</f>
        <v>0</v>
      </c>
      <c r="E861" s="42">
        <f t="shared" si="36"/>
        <v>834</v>
      </c>
      <c r="F861" s="42">
        <f>IF($D$22,[1]!obget([1]!obcall("",$B$22,"get",[1]!obMake("","int",E861))),"")</f>
        <v>17.154657000001571</v>
      </c>
      <c r="G861" s="42">
        <f>IF($D$22,[1]!obget([1]!obcall("",$B$23,"get",[1]!obMake("","int",E861)))^2,"")</f>
        <v>2.3389075053906736</v>
      </c>
      <c r="H861" s="42">
        <f>IF($D$22,[1]!obget([1]!obcall("",$B$24,"get",[1]!obMake("","int",E861))),"")</f>
        <v>2.7009746414054909</v>
      </c>
    </row>
    <row r="862" spans="2:8" x14ac:dyDescent="0.3">
      <c r="B862" s="42">
        <f t="shared" si="35"/>
        <v>41.75</v>
      </c>
      <c r="D862" s="45">
        <f>IF($C$13,[1]!obget([1]!obcall("",$B$13,"getInitialMargin",[1]!obMake("","double",$B862))),"")</f>
        <v>0</v>
      </c>
      <c r="E862" s="42">
        <f t="shared" si="36"/>
        <v>835</v>
      </c>
      <c r="F862" s="42">
        <f>IF($D$22,[1]!obget([1]!obcall("",$B$22,"get",[1]!obMake("","int",E862))),"")</f>
        <v>8.9113354462896677</v>
      </c>
      <c r="G862" s="42">
        <f>IF($D$22,[1]!obget([1]!obcall("",$B$23,"get",[1]!obMake("","int",E862)))^2,"")</f>
        <v>2.0667707937590927</v>
      </c>
      <c r="H862" s="42">
        <f>IF($D$22,[1]!obget([1]!obcall("",$B$24,"get",[1]!obMake("","int",E862))),"")</f>
        <v>0.34203597769897343</v>
      </c>
    </row>
    <row r="863" spans="2:8" x14ac:dyDescent="0.3">
      <c r="B863" s="42">
        <f t="shared" si="35"/>
        <v>41.800000000000004</v>
      </c>
      <c r="D863" s="45">
        <f>IF($C$13,[1]!obget([1]!obcall("",$B$13,"getInitialMargin",[1]!obMake("","double",$B863))),"")</f>
        <v>0</v>
      </c>
      <c r="E863" s="42">
        <f t="shared" si="36"/>
        <v>836</v>
      </c>
      <c r="F863" s="42">
        <f>IF($D$22,[1]!obget([1]!obcall("",$B$22,"get",[1]!obMake("","int",E863))),"")</f>
        <v>4.4559254305626688</v>
      </c>
      <c r="G863" s="42">
        <f>IF($D$22,[1]!obget([1]!obcall("",$B$23,"get",[1]!obMake("","int",E863)))^2,"")</f>
        <v>8.273987743997669E-3</v>
      </c>
      <c r="H863" s="42">
        <f>IF($D$22,[1]!obget([1]!obcall("",$B$24,"get",[1]!obMake("","int",E863))),"")</f>
        <v>0.34320346323425066</v>
      </c>
    </row>
    <row r="864" spans="2:8" x14ac:dyDescent="0.3">
      <c r="B864" s="42">
        <f t="shared" si="35"/>
        <v>41.85</v>
      </c>
      <c r="D864" s="45">
        <f>IF($C$13,[1]!obget([1]!obcall("",$B$13,"getInitialMargin",[1]!obMake("","double",$B864))),"")</f>
        <v>0</v>
      </c>
      <c r="E864" s="42">
        <f t="shared" si="36"/>
        <v>837</v>
      </c>
      <c r="F864" s="42">
        <f>IF($D$22,[1]!obget([1]!obcall("",$B$22,"get",[1]!obMake("","int",E864))),"")</f>
        <v>8.1752728488930462</v>
      </c>
      <c r="G864" s="42">
        <f>IF($D$22,[1]!obget([1]!obcall("",$B$23,"get",[1]!obMake("","int",E864)))^2,"")</f>
        <v>1.5993651253321779</v>
      </c>
      <c r="H864" s="42">
        <f>IF($D$22,[1]!obget([1]!obcall("",$B$24,"get",[1]!obMake("","int",E864))),"")</f>
        <v>0.28047940873493293</v>
      </c>
    </row>
    <row r="865" spans="2:8" x14ac:dyDescent="0.3">
      <c r="B865" s="42">
        <f t="shared" si="35"/>
        <v>41.900000000000006</v>
      </c>
      <c r="D865" s="45">
        <f>IF($C$13,[1]!obget([1]!obcall("",$B$13,"getInitialMargin",[1]!obMake("","double",$B865))),"")</f>
        <v>0</v>
      </c>
      <c r="E865" s="42">
        <f t="shared" si="36"/>
        <v>838</v>
      </c>
      <c r="F865" s="42">
        <f>IF($D$22,[1]!obget([1]!obcall("",$B$22,"get",[1]!obMake("","int",E865))),"")</f>
        <v>12.953965451726882</v>
      </c>
      <c r="G865" s="42">
        <f>IF($D$22,[1]!obget([1]!obcall("",$B$23,"get",[1]!obMake("","int",E865)))^2,"")</f>
        <v>0.16693154708520247</v>
      </c>
      <c r="H865" s="42">
        <f>IF($D$22,[1]!obget([1]!obcall("",$B$24,"get",[1]!obMake("","int",E865))),"")</f>
        <v>1.1158564385978988</v>
      </c>
    </row>
    <row r="866" spans="2:8" x14ac:dyDescent="0.3">
      <c r="B866" s="42">
        <f t="shared" si="35"/>
        <v>41.95</v>
      </c>
      <c r="D866" s="45">
        <f>IF($C$13,[1]!obget([1]!obcall("",$B$13,"getInitialMargin",[1]!obMake("","double",$B866))),"")</f>
        <v>0</v>
      </c>
      <c r="E866" s="42">
        <f t="shared" si="36"/>
        <v>839</v>
      </c>
      <c r="F866" s="42">
        <f>IF($D$22,[1]!obget([1]!obcall("",$B$22,"get",[1]!obMake("","int",E866))),"")</f>
        <v>26.736680860975149</v>
      </c>
      <c r="G866" s="42">
        <f>IF($D$22,[1]!obget([1]!obcall("",$B$23,"get",[1]!obMake("","int",E866)))^2,"")</f>
        <v>8.0651826672212792</v>
      </c>
      <c r="H866" s="42">
        <f>IF($D$22,[1]!obget([1]!obcall("",$B$24,"get",[1]!obMake("","int",E866))),"")</f>
        <v>9.2955377167697595</v>
      </c>
    </row>
    <row r="867" spans="2:8" x14ac:dyDescent="0.3">
      <c r="B867" s="42">
        <f t="shared" si="35"/>
        <v>42</v>
      </c>
      <c r="D867" s="45">
        <f>IF($C$13,[1]!obget([1]!obcall("",$B$13,"getInitialMargin",[1]!obMake("","double",$B867))),"")</f>
        <v>0</v>
      </c>
      <c r="E867" s="42">
        <f t="shared" si="36"/>
        <v>840</v>
      </c>
      <c r="F867" s="42">
        <f>IF($D$22,[1]!obget([1]!obcall("",$B$22,"get",[1]!obMake("","int",E867))),"")</f>
        <v>6.9163576476153263</v>
      </c>
      <c r="G867" s="42">
        <f>IF($D$22,[1]!obget([1]!obcall("",$B$23,"get",[1]!obMake("","int",E867)))^2,"")</f>
        <v>0.60320061802673697</v>
      </c>
      <c r="H867" s="42">
        <f>IF($D$22,[1]!obget([1]!obcall("",$B$24,"get",[1]!obMake("","int",E867))),"")</f>
        <v>0.23184512135214441</v>
      </c>
    </row>
    <row r="868" spans="2:8" x14ac:dyDescent="0.3">
      <c r="B868" s="42">
        <f t="shared" si="35"/>
        <v>42.050000000000004</v>
      </c>
      <c r="D868" s="45">
        <f>IF($C$13,[1]!obget([1]!obcall("",$B$13,"getInitialMargin",[1]!obMake("","double",$B868))),"")</f>
        <v>0</v>
      </c>
      <c r="E868" s="42">
        <f t="shared" si="36"/>
        <v>841</v>
      </c>
      <c r="F868" s="42">
        <f>IF($D$22,[1]!obget([1]!obcall("",$B$22,"get",[1]!obMake("","int",E868))),"")</f>
        <v>16.850589667489896</v>
      </c>
      <c r="G868" s="42">
        <f>IF($D$22,[1]!obget([1]!obcall("",$B$23,"get",[1]!obMake("","int",E868)))^2,"")</f>
        <v>0.85305147425154115</v>
      </c>
      <c r="H868" s="42">
        <f>IF($D$22,[1]!obget([1]!obcall("",$B$24,"get",[1]!obMake("","int",E868))),"")</f>
        <v>2.5595112403945368</v>
      </c>
    </row>
    <row r="869" spans="2:8" x14ac:dyDescent="0.3">
      <c r="B869" s="42">
        <f t="shared" si="35"/>
        <v>42.1</v>
      </c>
      <c r="D869" s="45">
        <f>IF($C$13,[1]!obget([1]!obcall("",$B$13,"getInitialMargin",[1]!obMake("","double",$B869))),"")</f>
        <v>0</v>
      </c>
      <c r="E869" s="42">
        <f t="shared" si="36"/>
        <v>842</v>
      </c>
      <c r="F869" s="42">
        <f>IF($D$22,[1]!obget([1]!obcall("",$B$22,"get",[1]!obMake("","int",E869))),"")</f>
        <v>8.9780699468860483</v>
      </c>
      <c r="G869" s="42">
        <f>IF($D$22,[1]!obget([1]!obcall("",$B$23,"get",[1]!obMake("","int",E869)))^2,"")</f>
        <v>5.2005535895960436E-2</v>
      </c>
      <c r="H869" s="42">
        <f>IF($D$22,[1]!obget([1]!obcall("",$B$24,"get",[1]!obMake("","int",E869))),"")</f>
        <v>0.34882534441392643</v>
      </c>
    </row>
    <row r="870" spans="2:8" x14ac:dyDescent="0.3">
      <c r="B870" s="42">
        <f t="shared" si="35"/>
        <v>42.150000000000006</v>
      </c>
      <c r="D870" s="45">
        <f>IF($C$13,[1]!obget([1]!obcall("",$B$13,"getInitialMargin",[1]!obMake("","double",$B870))),"")</f>
        <v>0</v>
      </c>
      <c r="E870" s="42">
        <f t="shared" si="36"/>
        <v>843</v>
      </c>
      <c r="F870" s="42">
        <f>IF($D$22,[1]!obget([1]!obcall("",$B$22,"get",[1]!obMake("","int",E870))),"")</f>
        <v>3.3094610769855359</v>
      </c>
      <c r="G870" s="42">
        <f>IF($D$22,[1]!obget([1]!obcall("",$B$23,"get",[1]!obMake("","int",E870)))^2,"")</f>
        <v>0.15540170193981157</v>
      </c>
      <c r="H870" s="42">
        <f>IF($D$22,[1]!obget([1]!obcall("",$B$24,"get",[1]!obMake("","int",E870))),"")</f>
        <v>0.48836288037309528</v>
      </c>
    </row>
    <row r="871" spans="2:8" x14ac:dyDescent="0.3">
      <c r="B871" s="42">
        <f t="shared" si="35"/>
        <v>42.2</v>
      </c>
      <c r="D871" s="45">
        <f>IF($C$13,[1]!obget([1]!obcall("",$B$13,"getInitialMargin",[1]!obMake("","double",$B871))),"")</f>
        <v>0</v>
      </c>
      <c r="E871" s="42">
        <f t="shared" si="36"/>
        <v>844</v>
      </c>
      <c r="F871" s="42">
        <f>IF($D$22,[1]!obget([1]!obcall("",$B$22,"get",[1]!obMake("","int",E871))),"")</f>
        <v>15.13512875038808</v>
      </c>
      <c r="G871" s="42">
        <f>IF($D$22,[1]!obget([1]!obcall("",$B$23,"get",[1]!obMake("","int",E871)))^2,"")</f>
        <v>0.15323248001059844</v>
      </c>
      <c r="H871" s="42">
        <f>IF($D$22,[1]!obget([1]!obcall("",$B$24,"get",[1]!obMake("","int",E871))),"")</f>
        <v>1.8395567992115236</v>
      </c>
    </row>
    <row r="872" spans="2:8" x14ac:dyDescent="0.3">
      <c r="B872" s="42">
        <f t="shared" si="35"/>
        <v>42.25</v>
      </c>
      <c r="D872" s="45">
        <f>IF($C$13,[1]!obget([1]!obcall("",$B$13,"getInitialMargin",[1]!obMake("","double",$B872))),"")</f>
        <v>0</v>
      </c>
      <c r="E872" s="42">
        <f t="shared" si="36"/>
        <v>845</v>
      </c>
      <c r="F872" s="42">
        <f>IF($D$22,[1]!obget([1]!obcall("",$B$22,"get",[1]!obMake("","int",E872))),"")</f>
        <v>18.568804587750577</v>
      </c>
      <c r="G872" s="42">
        <f>IF($D$22,[1]!obget([1]!obcall("",$B$23,"get",[1]!obMake("","int",E872)))^2,"")</f>
        <v>0.19651489156844884</v>
      </c>
      <c r="H872" s="42">
        <f>IF($D$22,[1]!obget([1]!obcall("",$B$24,"get",[1]!obMake("","int",E872))),"")</f>
        <v>3.4136940050254676</v>
      </c>
    </row>
    <row r="873" spans="2:8" x14ac:dyDescent="0.3">
      <c r="B873" s="42">
        <f t="shared" si="35"/>
        <v>42.300000000000004</v>
      </c>
      <c r="D873" s="45">
        <f>IF($C$13,[1]!obget([1]!obcall("",$B$13,"getInitialMargin",[1]!obMake("","double",$B873))),"")</f>
        <v>0</v>
      </c>
      <c r="E873" s="42">
        <f t="shared" si="36"/>
        <v>846</v>
      </c>
      <c r="F873" s="42">
        <f>IF($D$22,[1]!obget([1]!obcall("",$B$22,"get",[1]!obMake("","int",E873))),"")</f>
        <v>3.3866598827547127</v>
      </c>
      <c r="G873" s="42">
        <f>IF($D$22,[1]!obget([1]!obcall("",$B$23,"get",[1]!obMake("","int",E873)))^2,"")</f>
        <v>7.7548526570761439E-3</v>
      </c>
      <c r="H873" s="42">
        <f>IF($D$22,[1]!obget([1]!obcall("",$B$24,"get",[1]!obMake("","int",E873))),"")</f>
        <v>0.47672650183751863</v>
      </c>
    </row>
    <row r="874" spans="2:8" x14ac:dyDescent="0.3">
      <c r="B874" s="42">
        <f t="shared" si="35"/>
        <v>42.35</v>
      </c>
      <c r="D874" s="45">
        <f>IF($C$13,[1]!obget([1]!obcall("",$B$13,"getInitialMargin",[1]!obMake("","double",$B874))),"")</f>
        <v>0</v>
      </c>
      <c r="E874" s="42">
        <f t="shared" si="36"/>
        <v>847</v>
      </c>
      <c r="F874" s="42">
        <f>IF($D$22,[1]!obget([1]!obcall("",$B$22,"get",[1]!obMake("","int",E874))),"")</f>
        <v>15.941159708723475</v>
      </c>
      <c r="G874" s="42">
        <f>IF($D$22,[1]!obget([1]!obcall("",$B$23,"get",[1]!obMake("","int",E874)))^2,"")</f>
        <v>8.7579465216606256E-2</v>
      </c>
      <c r="H874" s="42">
        <f>IF($D$22,[1]!obget([1]!obcall("",$B$24,"get",[1]!obMake("","int",E874))),"")</f>
        <v>2.1613026833478743</v>
      </c>
    </row>
    <row r="875" spans="2:8" x14ac:dyDescent="0.3">
      <c r="B875" s="42">
        <f t="shared" si="35"/>
        <v>42.400000000000006</v>
      </c>
      <c r="D875" s="45">
        <f>IF($C$13,[1]!obget([1]!obcall("",$B$13,"getInitialMargin",[1]!obMake("","double",$B875))),"")</f>
        <v>0</v>
      </c>
      <c r="E875" s="42">
        <f t="shared" si="36"/>
        <v>848</v>
      </c>
      <c r="F875" s="42">
        <f>IF($D$22,[1]!obget([1]!obcall("",$B$22,"get",[1]!obMake("","int",E875))),"")</f>
        <v>5.1378462812020222</v>
      </c>
      <c r="G875" s="42">
        <f>IF($D$22,[1]!obget([1]!obcall("",$B$23,"get",[1]!obMake("","int",E875)))^2,"")</f>
        <v>3.2840138068413592E-2</v>
      </c>
      <c r="H875" s="42">
        <f>IF($D$22,[1]!obget([1]!obcall("",$B$24,"get",[1]!obMake("","int",E875))),"")</f>
        <v>0.28498460906280099</v>
      </c>
    </row>
    <row r="876" spans="2:8" x14ac:dyDescent="0.3">
      <c r="B876" s="42">
        <f t="shared" si="35"/>
        <v>42.45</v>
      </c>
      <c r="D876" s="45">
        <f>IF($C$13,[1]!obget([1]!obcall("",$B$13,"getInitialMargin",[1]!obMake("","double",$B876))),"")</f>
        <v>0</v>
      </c>
      <c r="E876" s="42">
        <f t="shared" si="36"/>
        <v>849</v>
      </c>
      <c r="F876" s="42">
        <f>IF($D$22,[1]!obget([1]!obcall("",$B$22,"get",[1]!obMake("","int",E876))),"")</f>
        <v>9.577357947684332</v>
      </c>
      <c r="G876" s="42">
        <f>IF($D$22,[1]!obget([1]!obcall("",$B$23,"get",[1]!obMake("","int",E876)))^2,"")</f>
        <v>0.888538268896922</v>
      </c>
      <c r="H876" s="42">
        <f>IF($D$22,[1]!obget([1]!obcall("",$B$24,"get",[1]!obMake("","int",E876))),"")</f>
        <v>0.41879786497857996</v>
      </c>
    </row>
    <row r="877" spans="2:8" x14ac:dyDescent="0.3">
      <c r="B877" s="42">
        <f t="shared" si="35"/>
        <v>42.5</v>
      </c>
      <c r="D877" s="45">
        <f>IF($C$13,[1]!obget([1]!obcall("",$B$13,"getInitialMargin",[1]!obMake("","double",$B877))),"")</f>
        <v>0</v>
      </c>
      <c r="E877" s="42">
        <f t="shared" si="36"/>
        <v>850</v>
      </c>
      <c r="F877" s="42">
        <f>IF($D$22,[1]!obget([1]!obcall("",$B$22,"get",[1]!obMake("","int",E877))),"")</f>
        <v>13.974716449236013</v>
      </c>
      <c r="G877" s="42">
        <f>IF($D$22,[1]!obget([1]!obcall("",$B$23,"get",[1]!obMake("","int",E877)))^2,"")</f>
        <v>1.6979529379203742</v>
      </c>
      <c r="H877" s="42">
        <f>IF($D$22,[1]!obget([1]!obcall("",$B$24,"get",[1]!obMake("","int",E877))),"")</f>
        <v>1.4278203621870968</v>
      </c>
    </row>
    <row r="878" spans="2:8" x14ac:dyDescent="0.3">
      <c r="B878" s="42">
        <f t="shared" si="35"/>
        <v>42.550000000000004</v>
      </c>
      <c r="D878" s="45">
        <f>IF($C$13,[1]!obget([1]!obcall("",$B$13,"getInitialMargin",[1]!obMake("","double",$B878))),"")</f>
        <v>0</v>
      </c>
      <c r="E878" s="42">
        <f t="shared" si="36"/>
        <v>851</v>
      </c>
      <c r="F878" s="42">
        <f>IF($D$22,[1]!obget([1]!obcall("",$B$22,"get",[1]!obMake("","int",E878))),"")</f>
        <v>17.813685021498394</v>
      </c>
      <c r="G878" s="42">
        <f>IF($D$22,[1]!obget([1]!obcall("",$B$23,"get",[1]!obMake("","int",E878)))^2,"")</f>
        <v>1.7569048179713707</v>
      </c>
      <c r="H878" s="42">
        <f>IF($D$22,[1]!obget([1]!obcall("",$B$24,"get",[1]!obMake("","int",E878))),"")</f>
        <v>3.0218950207705353</v>
      </c>
    </row>
    <row r="879" spans="2:8" x14ac:dyDescent="0.3">
      <c r="B879" s="42">
        <f t="shared" si="35"/>
        <v>42.6</v>
      </c>
      <c r="D879" s="45">
        <f>IF($C$13,[1]!obget([1]!obcall("",$B$13,"getInitialMargin",[1]!obMake("","double",$B879))),"")</f>
        <v>0</v>
      </c>
      <c r="E879" s="42">
        <f t="shared" si="36"/>
        <v>852</v>
      </c>
      <c r="F879" s="42">
        <f>IF($D$22,[1]!obget([1]!obcall("",$B$22,"get",[1]!obMake("","int",E879))),"")</f>
        <v>7.3709780622323011</v>
      </c>
      <c r="G879" s="42">
        <f>IF($D$22,[1]!obget([1]!obcall("",$B$23,"get",[1]!obMake("","int",E879)))^2,"")</f>
        <v>0.2277917432046711</v>
      </c>
      <c r="H879" s="42">
        <f>IF($D$22,[1]!obget([1]!obcall("",$B$24,"get",[1]!obMake("","int",E879))),"")</f>
        <v>0.24116059703458781</v>
      </c>
    </row>
    <row r="880" spans="2:8" x14ac:dyDescent="0.3">
      <c r="B880" s="42">
        <f t="shared" si="35"/>
        <v>42.650000000000006</v>
      </c>
      <c r="D880" s="45">
        <f>IF($C$13,[1]!obget([1]!obcall("",$B$13,"getInitialMargin",[1]!obMake("","double",$B880))),"")</f>
        <v>0</v>
      </c>
      <c r="E880" s="42">
        <f t="shared" si="36"/>
        <v>853</v>
      </c>
      <c r="F880" s="42">
        <f>IF($D$22,[1]!obget([1]!obcall("",$B$22,"get",[1]!obMake("","int",E880))),"")</f>
        <v>7.3842230886235489</v>
      </c>
      <c r="G880" s="42">
        <f>IF($D$22,[1]!obget([1]!obcall("",$B$23,"get",[1]!obMake("","int",E880)))^2,"")</f>
        <v>0.13075908114073601</v>
      </c>
      <c r="H880" s="42">
        <f>IF($D$22,[1]!obget([1]!obcall("",$B$24,"get",[1]!obMake("","int",E880))),"")</f>
        <v>0.24157177013083775</v>
      </c>
    </row>
    <row r="881" spans="2:8" x14ac:dyDescent="0.3">
      <c r="B881" s="42">
        <f t="shared" si="35"/>
        <v>42.7</v>
      </c>
      <c r="D881" s="45">
        <f>IF($C$13,[1]!obget([1]!obcall("",$B$13,"getInitialMargin",[1]!obMake("","double",$B881))),"")</f>
        <v>0</v>
      </c>
      <c r="E881" s="42">
        <f t="shared" si="36"/>
        <v>854</v>
      </c>
      <c r="F881" s="42">
        <f>IF($D$22,[1]!obget([1]!obcall("",$B$22,"get",[1]!obMake("","int",E881))),"")</f>
        <v>15.976124191904681</v>
      </c>
      <c r="G881" s="42">
        <f>IF($D$22,[1]!obget([1]!obcall("",$B$23,"get",[1]!obMake("","int",E881)))^2,"")</f>
        <v>4.1645673455762283E-2</v>
      </c>
      <c r="H881" s="42">
        <f>IF($D$22,[1]!obget([1]!obcall("",$B$24,"get",[1]!obMake("","int",E881))),"")</f>
        <v>2.1759228072817818</v>
      </c>
    </row>
    <row r="882" spans="2:8" x14ac:dyDescent="0.3">
      <c r="B882" s="42">
        <f t="shared" si="35"/>
        <v>42.75</v>
      </c>
      <c r="D882" s="45">
        <f>IF($C$13,[1]!obget([1]!obcall("",$B$13,"getInitialMargin",[1]!obMake("","double",$B882))),"")</f>
        <v>0</v>
      </c>
      <c r="E882" s="42">
        <f t="shared" si="36"/>
        <v>855</v>
      </c>
      <c r="F882" s="42">
        <f>IF($D$22,[1]!obget([1]!obcall("",$B$22,"get",[1]!obMake("","int",E882))),"")</f>
        <v>19.179165264818298</v>
      </c>
      <c r="G882" s="42">
        <f>IF($D$22,[1]!obget([1]!obcall("",$B$23,"get",[1]!obMake("","int",E882)))^2,"")</f>
        <v>0.48285732442556528</v>
      </c>
      <c r="H882" s="42">
        <f>IF($D$22,[1]!obget([1]!obcall("",$B$24,"get",[1]!obMake("","int",E882))),"")</f>
        <v>3.7491823576951386</v>
      </c>
    </row>
    <row r="883" spans="2:8" x14ac:dyDescent="0.3">
      <c r="B883" s="42">
        <f t="shared" si="35"/>
        <v>42.800000000000004</v>
      </c>
      <c r="D883" s="45">
        <f>IF($C$13,[1]!obget([1]!obcall("",$B$13,"getInitialMargin",[1]!obMake("","double",$B883))),"")</f>
        <v>0</v>
      </c>
      <c r="E883" s="42">
        <f t="shared" si="36"/>
        <v>856</v>
      </c>
      <c r="F883" s="42">
        <f>IF($D$22,[1]!obget([1]!obcall("",$B$22,"get",[1]!obMake("","int",E883))),"")</f>
        <v>18.287462404282085</v>
      </c>
      <c r="G883" s="42">
        <f>IF($D$22,[1]!obget([1]!obcall("",$B$23,"get",[1]!obMake("","int",E883)))^2,"")</f>
        <v>1.6148034461495988</v>
      </c>
      <c r="H883" s="42">
        <f>IF($D$22,[1]!obget([1]!obcall("",$B$24,"get",[1]!obMake("","int",E883))),"")</f>
        <v>3.2647111799584234</v>
      </c>
    </row>
    <row r="884" spans="2:8" x14ac:dyDescent="0.3">
      <c r="B884" s="42">
        <f t="shared" si="35"/>
        <v>42.85</v>
      </c>
      <c r="D884" s="45">
        <f>IF($C$13,[1]!obget([1]!obcall("",$B$13,"getInitialMargin",[1]!obMake("","double",$B884))),"")</f>
        <v>0</v>
      </c>
      <c r="E884" s="42">
        <f t="shared" si="36"/>
        <v>857</v>
      </c>
      <c r="F884" s="42">
        <f>IF($D$22,[1]!obget([1]!obcall("",$B$22,"get",[1]!obMake("","int",E884))),"")</f>
        <v>6.5082584991000267</v>
      </c>
      <c r="G884" s="42">
        <f>IF($D$22,[1]!obget([1]!obcall("",$B$23,"get",[1]!obMake("","int",E884)))^2,"")</f>
        <v>0.23184958187507826</v>
      </c>
      <c r="H884" s="42">
        <f>IF($D$22,[1]!obget([1]!obcall("",$B$24,"get",[1]!obMake("","int",E884))),"")</f>
        <v>0.23142411142061303</v>
      </c>
    </row>
    <row r="885" spans="2:8" x14ac:dyDescent="0.3">
      <c r="B885" s="42">
        <f t="shared" si="35"/>
        <v>42.900000000000006</v>
      </c>
      <c r="D885" s="45">
        <f>IF($C$13,[1]!obget([1]!obcall("",$B$13,"getInitialMargin",[1]!obMake("","double",$B885))),"")</f>
        <v>0</v>
      </c>
      <c r="E885" s="42">
        <f t="shared" si="36"/>
        <v>858</v>
      </c>
      <c r="F885" s="42">
        <f>IF($D$22,[1]!obget([1]!obcall("",$B$22,"get",[1]!obMake("","int",E885))),"")</f>
        <v>13.780571246007739</v>
      </c>
      <c r="G885" s="42">
        <f>IF($D$22,[1]!obget([1]!obcall("",$B$23,"get",[1]!obMake("","int",E885)))^2,"")</f>
        <v>1.4549377677231881</v>
      </c>
      <c r="H885" s="42">
        <f>IF($D$22,[1]!obget([1]!obcall("",$B$24,"get",[1]!obMake("","int",E885))),"")</f>
        <v>1.364865589940119</v>
      </c>
    </row>
    <row r="886" spans="2:8" x14ac:dyDescent="0.3">
      <c r="B886" s="42">
        <f t="shared" si="35"/>
        <v>42.95</v>
      </c>
      <c r="D886" s="45">
        <f>IF($C$13,[1]!obget([1]!obcall("",$B$13,"getInitialMargin",[1]!obMake("","double",$B886))),"")</f>
        <v>0</v>
      </c>
      <c r="E886" s="42">
        <f t="shared" si="36"/>
        <v>859</v>
      </c>
      <c r="F886" s="42">
        <f>IF($D$22,[1]!obget([1]!obcall("",$B$22,"get",[1]!obMake("","int",E886))),"")</f>
        <v>7.5838961651414216</v>
      </c>
      <c r="G886" s="42">
        <f>IF($D$22,[1]!obget([1]!obcall("",$B$23,"get",[1]!obMake("","int",E886)))^2,"")</f>
        <v>0.65537221376498633</v>
      </c>
      <c r="H886" s="42">
        <f>IF($D$22,[1]!obget([1]!obcall("",$B$24,"get",[1]!obMake("","int",E886))),"")</f>
        <v>0.2487292609918661</v>
      </c>
    </row>
    <row r="887" spans="2:8" x14ac:dyDescent="0.3">
      <c r="B887" s="42">
        <f t="shared" si="35"/>
        <v>43</v>
      </c>
      <c r="D887" s="45">
        <f>IF($C$13,[1]!obget([1]!obcall("",$B$13,"getInitialMargin",[1]!obMake("","double",$B887))),"")</f>
        <v>0</v>
      </c>
      <c r="E887" s="42">
        <f t="shared" si="36"/>
        <v>860</v>
      </c>
      <c r="F887" s="42">
        <f>IF($D$22,[1]!obget([1]!obcall("",$B$22,"get",[1]!obMake("","int",E887))),"")</f>
        <v>4.9859336359050399</v>
      </c>
      <c r="G887" s="42">
        <f>IF($D$22,[1]!obget([1]!obcall("",$B$23,"get",[1]!obMake("","int",E887)))^2,"")</f>
        <v>0.3260139080950088</v>
      </c>
      <c r="H887" s="42">
        <f>IF($D$22,[1]!obget([1]!obcall("",$B$24,"get",[1]!obMake("","int",E887))),"")</f>
        <v>0.29613806913828067</v>
      </c>
    </row>
    <row r="888" spans="2:8" x14ac:dyDescent="0.3">
      <c r="B888" s="42">
        <f t="shared" si="35"/>
        <v>43.050000000000004</v>
      </c>
      <c r="D888" s="45">
        <f>IF($C$13,[1]!obget([1]!obcall("",$B$13,"getInitialMargin",[1]!obMake("","double",$B888))),"")</f>
        <v>0</v>
      </c>
      <c r="E888" s="42">
        <f t="shared" si="36"/>
        <v>861</v>
      </c>
      <c r="F888" s="42">
        <f>IF($D$22,[1]!obget([1]!obcall("",$B$22,"get",[1]!obMake("","int",E888))),"")</f>
        <v>6.873734053501229</v>
      </c>
      <c r="G888" s="42">
        <f>IF($D$22,[1]!obget([1]!obcall("",$B$23,"get",[1]!obMake("","int",E888)))^2,"")</f>
        <v>3.9135441110602652E-2</v>
      </c>
      <c r="H888" s="42">
        <f>IF($D$22,[1]!obget([1]!obcall("",$B$24,"get",[1]!obMake("","int",E888))),"")</f>
        <v>0.23144978311605402</v>
      </c>
    </row>
    <row r="889" spans="2:8" x14ac:dyDescent="0.3">
      <c r="B889" s="42">
        <f t="shared" si="35"/>
        <v>43.1</v>
      </c>
      <c r="D889" s="45">
        <f>IF($C$13,[1]!obget([1]!obcall("",$B$13,"getInitialMargin",[1]!obMake("","double",$B889))),"")</f>
        <v>0</v>
      </c>
      <c r="E889" s="42">
        <f t="shared" si="36"/>
        <v>862</v>
      </c>
      <c r="F889" s="42">
        <f>IF($D$22,[1]!obget([1]!obcall("",$B$22,"get",[1]!obMake("","int",E889))),"")</f>
        <v>3.8922423641976915</v>
      </c>
      <c r="G889" s="42">
        <f>IF($D$22,[1]!obget([1]!obcall("",$B$23,"get",[1]!obMake("","int",E889)))^2,"")</f>
        <v>5.7696968799968412E-2</v>
      </c>
      <c r="H889" s="42">
        <f>IF($D$22,[1]!obget([1]!obcall("",$B$24,"get",[1]!obMake("","int",E889))),"")</f>
        <v>0.40716455718139322</v>
      </c>
    </row>
    <row r="890" spans="2:8" x14ac:dyDescent="0.3">
      <c r="B890" s="42">
        <f t="shared" si="35"/>
        <v>43.150000000000006</v>
      </c>
      <c r="D890" s="45">
        <f>IF($C$13,[1]!obget([1]!obcall("",$B$13,"getInitialMargin",[1]!obMake("","double",$B890))),"")</f>
        <v>0</v>
      </c>
      <c r="E890" s="42">
        <f t="shared" si="36"/>
        <v>863</v>
      </c>
      <c r="F890" s="42">
        <f>IF($D$22,[1]!obget([1]!obcall("",$B$22,"get",[1]!obMake("","int",E890))),"")</f>
        <v>5.685319598900489</v>
      </c>
      <c r="G890" s="42">
        <f>IF($D$22,[1]!obget([1]!obcall("",$B$23,"get",[1]!obMake("","int",E890)))^2,"")</f>
        <v>2.0097097473273547E-2</v>
      </c>
      <c r="H890" s="42">
        <f>IF($D$22,[1]!obget([1]!obcall("",$B$24,"get",[1]!obMake("","int",E890))),"")</f>
        <v>0.25342537059335735</v>
      </c>
    </row>
    <row r="891" spans="2:8" x14ac:dyDescent="0.3">
      <c r="B891" s="42">
        <f t="shared" si="35"/>
        <v>43.2</v>
      </c>
      <c r="D891" s="45">
        <f>IF($C$13,[1]!obget([1]!obcall("",$B$13,"getInitialMargin",[1]!obMake("","double",$B891))),"")</f>
        <v>0</v>
      </c>
      <c r="E891" s="42">
        <f t="shared" si="36"/>
        <v>864</v>
      </c>
      <c r="F891" s="42">
        <f>IF($D$22,[1]!obget([1]!obcall("",$B$22,"get",[1]!obMake("","int",E891))),"")</f>
        <v>14.959022651156946</v>
      </c>
      <c r="G891" s="42">
        <f>IF($D$22,[1]!obget([1]!obcall("",$B$23,"get",[1]!obMake("","int",E891)))^2,"")</f>
        <v>9.5742487069973112</v>
      </c>
      <c r="H891" s="42">
        <f>IF($D$22,[1]!obget([1]!obcall("",$B$24,"get",[1]!obMake("","int",E891))),"")</f>
        <v>1.7731611785337522</v>
      </c>
    </row>
    <row r="892" spans="2:8" x14ac:dyDescent="0.3">
      <c r="B892" s="42">
        <f t="shared" si="35"/>
        <v>43.25</v>
      </c>
      <c r="D892" s="45">
        <f>IF($C$13,[1]!obget([1]!obcall("",$B$13,"getInitialMargin",[1]!obMake("","double",$B892))),"")</f>
        <v>0</v>
      </c>
      <c r="E892" s="42">
        <f t="shared" si="36"/>
        <v>865</v>
      </c>
      <c r="F892" s="42">
        <f>IF($D$22,[1]!obget([1]!obcall("",$B$22,"get",[1]!obMake("","int",E892))),"")</f>
        <v>13.85052842389147</v>
      </c>
      <c r="G892" s="42">
        <f>IF($D$22,[1]!obget([1]!obcall("",$B$23,"get",[1]!obMake("","int",E892)))^2,"")</f>
        <v>0.39433445179019655</v>
      </c>
      <c r="H892" s="42">
        <f>IF($D$22,[1]!obget([1]!obcall("",$B$24,"get",[1]!obMake("","int",E892))),"")</f>
        <v>1.38735439611545</v>
      </c>
    </row>
    <row r="893" spans="2:8" x14ac:dyDescent="0.3">
      <c r="B893" s="42">
        <f t="shared" si="35"/>
        <v>43.300000000000004</v>
      </c>
      <c r="D893" s="45">
        <f>IF($C$13,[1]!obget([1]!obcall("",$B$13,"getInitialMargin",[1]!obMake("","double",$B893))),"")</f>
        <v>0</v>
      </c>
      <c r="E893" s="42">
        <f t="shared" si="36"/>
        <v>866</v>
      </c>
      <c r="F893" s="42">
        <f>IF($D$22,[1]!obget([1]!obcall("",$B$22,"get",[1]!obMake("","int",E893))),"")</f>
        <v>13.263113639262055</v>
      </c>
      <c r="G893" s="42">
        <f>IF($D$22,[1]!obget([1]!obcall("",$B$23,"get",[1]!obMake("","int",E893)))^2,"")</f>
        <v>0.57674288978030486</v>
      </c>
      <c r="H893" s="42">
        <f>IF($D$22,[1]!obget([1]!obcall("",$B$24,"get",[1]!obMake("","int",E893))),"")</f>
        <v>1.2053769241068109</v>
      </c>
    </row>
    <row r="894" spans="2:8" x14ac:dyDescent="0.3">
      <c r="B894" s="42">
        <f t="shared" si="35"/>
        <v>43.35</v>
      </c>
      <c r="D894" s="45">
        <f>IF($C$13,[1]!obget([1]!obcall("",$B$13,"getInitialMargin",[1]!obMake("","double",$B894))),"")</f>
        <v>0</v>
      </c>
      <c r="E894" s="42">
        <f t="shared" si="36"/>
        <v>867</v>
      </c>
      <c r="F894" s="42">
        <f>IF($D$22,[1]!obget([1]!obcall("",$B$22,"get",[1]!obMake("","int",E894))),"")</f>
        <v>8.3287245960950518</v>
      </c>
      <c r="G894" s="42">
        <f>IF($D$22,[1]!obget([1]!obcall("",$B$23,"get",[1]!obMake("","int",E894)))^2,"")</f>
        <v>1.0152035756683284E-2</v>
      </c>
      <c r="H894" s="42">
        <f>IF($D$22,[1]!obget([1]!obcall("",$B$24,"get",[1]!obMake("","int",E894))),"")</f>
        <v>0.2912959888323472</v>
      </c>
    </row>
    <row r="895" spans="2:8" x14ac:dyDescent="0.3">
      <c r="B895" s="42">
        <f t="shared" si="35"/>
        <v>43.400000000000006</v>
      </c>
      <c r="D895" s="45">
        <f>IF($C$13,[1]!obget([1]!obcall("",$B$13,"getInitialMargin",[1]!obMake("","double",$B895))),"")</f>
        <v>0</v>
      </c>
      <c r="E895" s="42">
        <f t="shared" si="36"/>
        <v>868</v>
      </c>
      <c r="F895" s="42">
        <f>IF($D$22,[1]!obget([1]!obcall("",$B$22,"get",[1]!obMake("","int",E895))),"")</f>
        <v>8.1170364469611158</v>
      </c>
      <c r="G895" s="42">
        <f>IF($D$22,[1]!obget([1]!obcall("",$B$23,"get",[1]!obMake("","int",E895)))^2,"")</f>
        <v>0.25129474426872722</v>
      </c>
      <c r="H895" s="42">
        <f>IF($D$22,[1]!obget([1]!obcall("",$B$24,"get",[1]!obMake("","int",E895))),"")</f>
        <v>0.2766524760429625</v>
      </c>
    </row>
    <row r="896" spans="2:8" x14ac:dyDescent="0.3">
      <c r="B896" s="42">
        <f t="shared" si="35"/>
        <v>43.45</v>
      </c>
      <c r="D896" s="45">
        <f>IF($C$13,[1]!obget([1]!obcall("",$B$13,"getInitialMargin",[1]!obMake("","double",$B896))),"")</f>
        <v>0</v>
      </c>
      <c r="E896" s="42">
        <f t="shared" si="36"/>
        <v>869</v>
      </c>
      <c r="F896" s="42">
        <f>IF($D$22,[1]!obget([1]!obcall("",$B$22,"get",[1]!obMake("","int",E896))),"")</f>
        <v>2.6824421254400486</v>
      </c>
      <c r="G896" s="42">
        <f>IF($D$22,[1]!obget([1]!obcall("",$B$23,"get",[1]!obMake("","int",E896)))^2,"")</f>
        <v>1.1986066761243403E-2</v>
      </c>
      <c r="H896" s="42">
        <f>IF($D$22,[1]!obget([1]!obcall("",$B$24,"get",[1]!obMake("","int",E896))),"")</f>
        <v>0.59283463022029215</v>
      </c>
    </row>
    <row r="897" spans="2:8" x14ac:dyDescent="0.3">
      <c r="B897" s="42">
        <f t="shared" si="35"/>
        <v>43.5</v>
      </c>
      <c r="D897" s="45">
        <f>IF($C$13,[1]!obget([1]!obcall("",$B$13,"getInitialMargin",[1]!obMake("","double",$B897))),"")</f>
        <v>0</v>
      </c>
      <c r="E897" s="42">
        <f t="shared" si="36"/>
        <v>870</v>
      </c>
      <c r="F897" s="42">
        <f>IF($D$22,[1]!obget([1]!obcall("",$B$22,"get",[1]!obMake("","int",E897))),"")</f>
        <v>6.149608416235548</v>
      </c>
      <c r="G897" s="42">
        <f>IF($D$22,[1]!obget([1]!obcall("",$B$23,"get",[1]!obMake("","int",E897)))^2,"")</f>
        <v>1.0324001271991738</v>
      </c>
      <c r="H897" s="42">
        <f>IF($D$22,[1]!obget([1]!obcall("",$B$24,"get",[1]!obMake("","int",E897))),"")</f>
        <v>0.23725674454597112</v>
      </c>
    </row>
    <row r="898" spans="2:8" x14ac:dyDescent="0.3">
      <c r="B898" s="42">
        <f t="shared" si="35"/>
        <v>43.550000000000004</v>
      </c>
      <c r="D898" s="45">
        <f>IF($C$13,[1]!obget([1]!obcall("",$B$13,"getInitialMargin",[1]!obMake("","double",$B898))),"")</f>
        <v>0</v>
      </c>
      <c r="E898" s="42">
        <f t="shared" si="36"/>
        <v>871</v>
      </c>
      <c r="F898" s="42">
        <f>IF($D$22,[1]!obget([1]!obcall("",$B$22,"get",[1]!obMake("","int",E898))),"")</f>
        <v>2.6344922019799339</v>
      </c>
      <c r="G898" s="42">
        <f>IF($D$22,[1]!obget([1]!obcall("",$B$23,"get",[1]!obMake("","int",E898)))^2,"")</f>
        <v>3.0974750207648595E-2</v>
      </c>
      <c r="H898" s="42">
        <f>IF($D$22,[1]!obget([1]!obcall("",$B$24,"get",[1]!obMake("","int",E898))),"")</f>
        <v>0.60155388283177469</v>
      </c>
    </row>
    <row r="899" spans="2:8" x14ac:dyDescent="0.3">
      <c r="B899" s="42">
        <f t="shared" si="35"/>
        <v>43.6</v>
      </c>
      <c r="D899" s="45">
        <f>IF($C$13,[1]!obget([1]!obcall("",$B$13,"getInitialMargin",[1]!obMake("","double",$B899))),"")</f>
        <v>0</v>
      </c>
      <c r="E899" s="42">
        <f t="shared" si="36"/>
        <v>872</v>
      </c>
      <c r="F899" s="42">
        <f>IF($D$22,[1]!obget([1]!obcall("",$B$22,"get",[1]!obMake("","int",E899))),"")</f>
        <v>12.223338811330843</v>
      </c>
      <c r="G899" s="42">
        <f>IF($D$22,[1]!obget([1]!obcall("",$B$23,"get",[1]!obMake("","int",E899)))^2,"")</f>
        <v>1.9920289905748449E-2</v>
      </c>
      <c r="H899" s="42">
        <f>IF($D$22,[1]!obget([1]!obcall("",$B$24,"get",[1]!obMake("","int",E899))),"")</f>
        <v>0.92142292005427562</v>
      </c>
    </row>
    <row r="900" spans="2:8" x14ac:dyDescent="0.3">
      <c r="B900" s="42">
        <f t="shared" si="35"/>
        <v>43.650000000000006</v>
      </c>
      <c r="D900" s="45">
        <f>IF($C$13,[1]!obget([1]!obcall("",$B$13,"getInitialMargin",[1]!obMake("","double",$B900))),"")</f>
        <v>0</v>
      </c>
      <c r="E900" s="42">
        <f t="shared" si="36"/>
        <v>873</v>
      </c>
      <c r="F900" s="42">
        <f>IF($D$22,[1]!obget([1]!obcall("",$B$22,"get",[1]!obMake("","int",E900))),"")</f>
        <v>17.589782984747291</v>
      </c>
      <c r="G900" s="42">
        <f>IF($D$22,[1]!obget([1]!obcall("",$B$23,"get",[1]!obMake("","int",E900)))^2,"")</f>
        <v>0.40833018320863229</v>
      </c>
      <c r="H900" s="42">
        <f>IF($D$22,[1]!obget([1]!obcall("",$B$24,"get",[1]!obMake("","int",E900))),"")</f>
        <v>2.9106661745561633</v>
      </c>
    </row>
    <row r="901" spans="2:8" x14ac:dyDescent="0.3">
      <c r="B901" s="42">
        <f t="shared" si="35"/>
        <v>43.7</v>
      </c>
      <c r="D901" s="45">
        <f>IF($C$13,[1]!obget([1]!obcall("",$B$13,"getInitialMargin",[1]!obMake("","double",$B901))),"")</f>
        <v>0</v>
      </c>
      <c r="E901" s="42">
        <f t="shared" si="36"/>
        <v>874</v>
      </c>
      <c r="F901" s="42">
        <f>IF($D$22,[1]!obget([1]!obcall("",$B$22,"get",[1]!obMake("","int",E901))),"")</f>
        <v>4.1264821366056212</v>
      </c>
      <c r="G901" s="42">
        <f>IF($D$22,[1]!obget([1]!obcall("",$B$23,"get",[1]!obMake("","int",E901)))^2,"")</f>
        <v>0.25907158394853969</v>
      </c>
      <c r="H901" s="42">
        <f>IF($D$22,[1]!obget([1]!obcall("",$B$24,"get",[1]!obMake("","int",E901))),"")</f>
        <v>0.37884480448859553</v>
      </c>
    </row>
    <row r="902" spans="2:8" x14ac:dyDescent="0.3">
      <c r="B902" s="42">
        <f t="shared" si="35"/>
        <v>43.75</v>
      </c>
      <c r="D902" s="45">
        <f>IF($C$13,[1]!obget([1]!obcall("",$B$13,"getInitialMargin",[1]!obMake("","double",$B902))),"")</f>
        <v>0</v>
      </c>
      <c r="E902" s="42">
        <f t="shared" si="36"/>
        <v>875</v>
      </c>
      <c r="F902" s="42">
        <f>IF($D$22,[1]!obget([1]!obcall("",$B$22,"get",[1]!obMake("","int",E902))),"")</f>
        <v>11.6013735947583</v>
      </c>
      <c r="G902" s="42">
        <f>IF($D$22,[1]!obget([1]!obcall("",$B$23,"get",[1]!obMake("","int",E902)))^2,"")</f>
        <v>0.46525269976303107</v>
      </c>
      <c r="H902" s="42">
        <f>IF($D$22,[1]!obget([1]!obcall("",$B$24,"get",[1]!obMake("","int",E902))),"")</f>
        <v>0.77488136976583499</v>
      </c>
    </row>
    <row r="903" spans="2:8" x14ac:dyDescent="0.3">
      <c r="B903" s="42">
        <f t="shared" si="35"/>
        <v>43.800000000000004</v>
      </c>
      <c r="D903" s="45">
        <f>IF($C$13,[1]!obget([1]!obcall("",$B$13,"getInitialMargin",[1]!obMake("","double",$B903))),"")</f>
        <v>0</v>
      </c>
      <c r="E903" s="42">
        <f t="shared" si="36"/>
        <v>876</v>
      </c>
      <c r="F903" s="42">
        <f>IF($D$22,[1]!obget([1]!obcall("",$B$22,"get",[1]!obMake("","int",E903))),"")</f>
        <v>9.2093900132289814</v>
      </c>
      <c r="G903" s="42">
        <f>IF($D$22,[1]!obget([1]!obcall("",$B$23,"get",[1]!obMake("","int",E903)))^2,"")</f>
        <v>5.3396389122912377E-2</v>
      </c>
      <c r="H903" s="42">
        <f>IF($D$22,[1]!obget([1]!obcall("",$B$24,"get",[1]!obMake("","int",E903))),"")</f>
        <v>0.37391425828388702</v>
      </c>
    </row>
    <row r="904" spans="2:8" x14ac:dyDescent="0.3">
      <c r="B904" s="42">
        <f t="shared" si="35"/>
        <v>43.85</v>
      </c>
      <c r="D904" s="45">
        <f>IF($C$13,[1]!obget([1]!obcall("",$B$13,"getInitialMargin",[1]!obMake("","double",$B904))),"")</f>
        <v>0</v>
      </c>
      <c r="E904" s="42">
        <f t="shared" si="36"/>
        <v>877</v>
      </c>
      <c r="F904" s="42">
        <f>IF($D$22,[1]!obget([1]!obcall("",$B$22,"get",[1]!obMake("","int",E904))),"")</f>
        <v>13.408988512003823</v>
      </c>
      <c r="G904" s="42">
        <f>IF($D$22,[1]!obget([1]!obcall("",$B$23,"get",[1]!obMake("","int",E904)))^2,"")</f>
        <v>1.5042767692189829</v>
      </c>
      <c r="H904" s="42">
        <f>IF($D$22,[1]!obget([1]!obcall("",$B$24,"get",[1]!obMake("","int",E904))),"")</f>
        <v>1.2491152714115836</v>
      </c>
    </row>
    <row r="905" spans="2:8" x14ac:dyDescent="0.3">
      <c r="B905" s="42">
        <f t="shared" si="35"/>
        <v>43.900000000000006</v>
      </c>
      <c r="D905" s="45">
        <f>IF($C$13,[1]!obget([1]!obcall("",$B$13,"getInitialMargin",[1]!obMake("","double",$B905))),"")</f>
        <v>0</v>
      </c>
      <c r="E905" s="42">
        <f t="shared" si="36"/>
        <v>878</v>
      </c>
      <c r="F905" s="42">
        <f>IF($D$22,[1]!obget([1]!obcall("",$B$22,"get",[1]!obMake("","int",E905))),"")</f>
        <v>29.63795448491204</v>
      </c>
      <c r="G905" s="42">
        <f>IF($D$22,[1]!obget([1]!obcall("",$B$23,"get",[1]!obMake("","int",E905)))^2,"")</f>
        <v>28.600919616783447</v>
      </c>
      <c r="H905" s="42">
        <f>IF($D$22,[1]!obget([1]!obcall("",$B$24,"get",[1]!obMake("","int",E905))),"")</f>
        <v>12.109160369763464</v>
      </c>
    </row>
    <row r="906" spans="2:8" x14ac:dyDescent="0.3">
      <c r="B906" s="42">
        <f t="shared" si="35"/>
        <v>43.95</v>
      </c>
      <c r="D906" s="45">
        <f>IF($C$13,[1]!obget([1]!obcall("",$B$13,"getInitialMargin",[1]!obMake("","double",$B906))),"")</f>
        <v>0</v>
      </c>
      <c r="E906" s="42">
        <f t="shared" si="36"/>
        <v>879</v>
      </c>
      <c r="F906" s="42">
        <f>IF($D$22,[1]!obget([1]!obcall("",$B$22,"get",[1]!obMake("","int",E906))),"")</f>
        <v>9.3852006542989326</v>
      </c>
      <c r="G906" s="42">
        <f>IF($D$22,[1]!obget([1]!obcall("",$B$23,"get",[1]!obMake("","int",E906)))^2,"")</f>
        <v>0.16095653350709699</v>
      </c>
      <c r="H906" s="42">
        <f>IF($D$22,[1]!obget([1]!obcall("",$B$24,"get",[1]!obMake("","int",E906))),"")</f>
        <v>0.39459710664564773</v>
      </c>
    </row>
    <row r="907" spans="2:8" x14ac:dyDescent="0.3">
      <c r="B907" s="42">
        <f t="shared" si="35"/>
        <v>44</v>
      </c>
      <c r="D907" s="45">
        <f>IF($C$13,[1]!obget([1]!obcall("",$B$13,"getInitialMargin",[1]!obMake("","double",$B907))),"")</f>
        <v>0</v>
      </c>
      <c r="E907" s="42">
        <f t="shared" si="36"/>
        <v>880</v>
      </c>
      <c r="F907" s="42">
        <f>IF($D$22,[1]!obget([1]!obcall("",$B$22,"get",[1]!obMake("","int",E907))),"")</f>
        <v>17.583720840159327</v>
      </c>
      <c r="G907" s="42">
        <f>IF($D$22,[1]!obget([1]!obcall("",$B$23,"get",[1]!obMake("","int",E907)))^2,"")</f>
        <v>2.6727155569228769</v>
      </c>
      <c r="H907" s="42">
        <f>IF($D$22,[1]!obget([1]!obcall("",$B$24,"get",[1]!obMake("","int",E907))),"")</f>
        <v>2.9076860990825653</v>
      </c>
    </row>
    <row r="908" spans="2:8" x14ac:dyDescent="0.3">
      <c r="B908" s="42">
        <f t="shared" si="35"/>
        <v>44.050000000000004</v>
      </c>
      <c r="D908" s="45">
        <f>IF($C$13,[1]!obget([1]!obcall("",$B$13,"getInitialMargin",[1]!obMake("","double",$B908))),"")</f>
        <v>0</v>
      </c>
      <c r="E908" s="42">
        <f t="shared" si="36"/>
        <v>881</v>
      </c>
      <c r="F908" s="42">
        <f>IF($D$22,[1]!obget([1]!obcall("",$B$22,"get",[1]!obMake("","int",E908))),"")</f>
        <v>5.7958705466058671</v>
      </c>
      <c r="G908" s="42">
        <f>IF($D$22,[1]!obget([1]!obcall("",$B$23,"get",[1]!obMake("","int",E908)))^2,"")</f>
        <v>0.49582339760236793</v>
      </c>
      <c r="H908" s="42">
        <f>IF($D$22,[1]!obget([1]!obcall("",$B$24,"get",[1]!obMake("","int",E908))),"")</f>
        <v>0.24869343424207668</v>
      </c>
    </row>
    <row r="909" spans="2:8" x14ac:dyDescent="0.3">
      <c r="B909" s="42">
        <f t="shared" si="35"/>
        <v>44.1</v>
      </c>
      <c r="D909" s="45">
        <f>IF($C$13,[1]!obget([1]!obcall("",$B$13,"getInitialMargin",[1]!obMake("","double",$B909))),"")</f>
        <v>0</v>
      </c>
      <c r="E909" s="42">
        <f t="shared" si="36"/>
        <v>882</v>
      </c>
      <c r="F909" s="42">
        <f>IF($D$22,[1]!obget([1]!obcall("",$B$22,"get",[1]!obMake("","int",E909))),"")</f>
        <v>8.774600043883682</v>
      </c>
      <c r="G909" s="42">
        <f>IF($D$22,[1]!obget([1]!obcall("",$B$23,"get",[1]!obMake("","int",E909)))^2,"")</f>
        <v>0.67206866443483149</v>
      </c>
      <c r="H909" s="42">
        <f>IF($D$22,[1]!obget([1]!obcall("",$B$24,"get",[1]!obMake("","int",E909))),"")</f>
        <v>0.3287524578957024</v>
      </c>
    </row>
    <row r="910" spans="2:8" x14ac:dyDescent="0.3">
      <c r="B910" s="42">
        <f t="shared" si="35"/>
        <v>44.150000000000006</v>
      </c>
      <c r="D910" s="45">
        <f>IF($C$13,[1]!obget([1]!obcall("",$B$13,"getInitialMargin",[1]!obMake("","double",$B910))),"")</f>
        <v>0</v>
      </c>
      <c r="E910" s="42">
        <f t="shared" si="36"/>
        <v>883</v>
      </c>
      <c r="F910" s="42">
        <f>IF($D$22,[1]!obget([1]!obcall("",$B$22,"get",[1]!obMake("","int",E910))),"")</f>
        <v>8.1791791337839346</v>
      </c>
      <c r="G910" s="42">
        <f>IF($D$22,[1]!obget([1]!obcall("",$B$23,"get",[1]!obMake("","int",E910)))^2,"")</f>
        <v>0.33134963344930102</v>
      </c>
      <c r="H910" s="42">
        <f>IF($D$22,[1]!obget([1]!obcall("",$B$24,"get",[1]!obMake("","int",E910))),"")</f>
        <v>0.28074158065565102</v>
      </c>
    </row>
    <row r="911" spans="2:8" x14ac:dyDescent="0.3">
      <c r="B911" s="42">
        <f t="shared" si="35"/>
        <v>44.2</v>
      </c>
      <c r="D911" s="45">
        <f>IF($C$13,[1]!obget([1]!obcall("",$B$13,"getInitialMargin",[1]!obMake("","double",$B911))),"")</f>
        <v>0</v>
      </c>
      <c r="E911" s="42">
        <f t="shared" si="36"/>
        <v>884</v>
      </c>
      <c r="F911" s="42">
        <f>IF($D$22,[1]!obget([1]!obcall("",$B$22,"get",[1]!obMake("","int",E911))),"")</f>
        <v>11.472590005682015</v>
      </c>
      <c r="G911" s="42">
        <f>IF($D$22,[1]!obget([1]!obcall("",$B$23,"get",[1]!obMake("","int",E911)))^2,"")</f>
        <v>3.4487453924242915</v>
      </c>
      <c r="H911" s="42">
        <f>IF($D$22,[1]!obget([1]!obcall("",$B$24,"get",[1]!obMake("","int",E911))),"")</f>
        <v>0.74671935521967558</v>
      </c>
    </row>
    <row r="912" spans="2:8" x14ac:dyDescent="0.3">
      <c r="B912" s="42">
        <f t="shared" si="35"/>
        <v>44.25</v>
      </c>
      <c r="D912" s="45">
        <f>IF($C$13,[1]!obget([1]!obcall("",$B$13,"getInitialMargin",[1]!obMake("","double",$B912))),"")</f>
        <v>0</v>
      </c>
      <c r="E912" s="42">
        <f t="shared" si="36"/>
        <v>885</v>
      </c>
      <c r="F912" s="42">
        <f>IF($D$22,[1]!obget([1]!obcall("",$B$22,"get",[1]!obMake("","int",E912))),"")</f>
        <v>8.3231595950426982</v>
      </c>
      <c r="G912" s="42">
        <f>IF($D$22,[1]!obget([1]!obcall("",$B$23,"get",[1]!obMake("","int",E912)))^2,"")</f>
        <v>0.16806631369550143</v>
      </c>
      <c r="H912" s="42">
        <f>IF($D$22,[1]!obget([1]!obcall("",$B$24,"get",[1]!obMake("","int",E912))),"")</f>
        <v>0.29088515746809618</v>
      </c>
    </row>
    <row r="913" spans="2:8" x14ac:dyDescent="0.3">
      <c r="B913" s="42">
        <f t="shared" si="35"/>
        <v>44.300000000000004</v>
      </c>
      <c r="D913" s="45">
        <f>IF($C$13,[1]!obget([1]!obcall("",$B$13,"getInitialMargin",[1]!obMake("","double",$B913))),"")</f>
        <v>0</v>
      </c>
      <c r="E913" s="42">
        <f t="shared" si="36"/>
        <v>886</v>
      </c>
      <c r="F913" s="42">
        <f>IF($D$22,[1]!obget([1]!obcall("",$B$22,"get",[1]!obMake("","int",E913))),"")</f>
        <v>7.4077840828285035</v>
      </c>
      <c r="G913" s="42">
        <f>IF($D$22,[1]!obget([1]!obcall("",$B$23,"get",[1]!obMake("","int",E913)))^2,"")</f>
        <v>9.8269425229273021E-3</v>
      </c>
      <c r="H913" s="42">
        <f>IF($D$22,[1]!obget([1]!obcall("",$B$24,"get",[1]!obMake("","int",E913))),"")</f>
        <v>0.2423227476291625</v>
      </c>
    </row>
    <row r="914" spans="2:8" x14ac:dyDescent="0.3">
      <c r="B914" s="42">
        <f t="shared" si="35"/>
        <v>44.35</v>
      </c>
      <c r="D914" s="45">
        <f>IF($C$13,[1]!obget([1]!obcall("",$B$13,"getInitialMargin",[1]!obMake("","double",$B914))),"")</f>
        <v>0</v>
      </c>
      <c r="E914" s="42">
        <f t="shared" si="36"/>
        <v>887</v>
      </c>
      <c r="F914" s="42">
        <f>IF($D$22,[1]!obget([1]!obcall("",$B$22,"get",[1]!obMake("","int",E914))),"")</f>
        <v>4.6166250396284312</v>
      </c>
      <c r="G914" s="42">
        <f>IF($D$22,[1]!obget([1]!obcall("",$B$23,"get",[1]!obMake("","int",E914)))^2,"")</f>
        <v>5.67661658334144E-2</v>
      </c>
      <c r="H914" s="42">
        <f>IF($D$22,[1]!obget([1]!obcall("",$B$24,"get",[1]!obMake("","int",E914))),"")</f>
        <v>0.32759452083354024</v>
      </c>
    </row>
    <row r="915" spans="2:8" x14ac:dyDescent="0.3">
      <c r="B915" s="42">
        <f t="shared" si="35"/>
        <v>44.400000000000006</v>
      </c>
      <c r="D915" s="45">
        <f>IF($C$13,[1]!obget([1]!obcall("",$B$13,"getInitialMargin",[1]!obMake("","double",$B915))),"")</f>
        <v>0</v>
      </c>
      <c r="E915" s="42">
        <f t="shared" si="36"/>
        <v>888</v>
      </c>
      <c r="F915" s="42">
        <f>IF($D$22,[1]!obget([1]!obcall("",$B$22,"get",[1]!obMake("","int",E915))),"")</f>
        <v>4.5070666533619832</v>
      </c>
      <c r="G915" s="42">
        <f>IF($D$22,[1]!obget([1]!obcall("",$B$23,"get",[1]!obMake("","int",E915)))^2,"")</f>
        <v>1.6428938163483167E-4</v>
      </c>
      <c r="H915" s="42">
        <f>IF($D$22,[1]!obget([1]!obcall("",$B$24,"get",[1]!obMake("","int",E915))),"")</f>
        <v>0.33810967892337085</v>
      </c>
    </row>
    <row r="916" spans="2:8" x14ac:dyDescent="0.3">
      <c r="B916" s="42">
        <f t="shared" si="35"/>
        <v>44.45</v>
      </c>
      <c r="D916" s="45">
        <f>IF($C$13,[1]!obget([1]!obcall("",$B$13,"getInitialMargin",[1]!obMake("","double",$B916))),"")</f>
        <v>0</v>
      </c>
      <c r="E916" s="42">
        <f t="shared" si="36"/>
        <v>889</v>
      </c>
      <c r="F916" s="42">
        <f>IF($D$22,[1]!obget([1]!obcall("",$B$22,"get",[1]!obMake("","int",E916))),"")</f>
        <v>5.5735462303492849</v>
      </c>
      <c r="G916" s="42">
        <f>IF($D$22,[1]!obget([1]!obcall("",$B$23,"get",[1]!obMake("","int",E916)))^2,"")</f>
        <v>2.4368258647206869</v>
      </c>
      <c r="H916" s="42">
        <f>IF($D$22,[1]!obget([1]!obcall("",$B$24,"get",[1]!obMake("","int",E916))),"")</f>
        <v>0.25877013210508604</v>
      </c>
    </row>
    <row r="917" spans="2:8" x14ac:dyDescent="0.3">
      <c r="B917" s="42">
        <f t="shared" si="35"/>
        <v>44.5</v>
      </c>
      <c r="D917" s="45">
        <f>IF($C$13,[1]!obget([1]!obcall("",$B$13,"getInitialMargin",[1]!obMake("","double",$B917))),"")</f>
        <v>0</v>
      </c>
      <c r="E917" s="42">
        <f t="shared" si="36"/>
        <v>890</v>
      </c>
      <c r="F917" s="42">
        <f>IF($D$22,[1]!obget([1]!obcall("",$B$22,"get",[1]!obMake("","int",E917))),"")</f>
        <v>2.9655851443204062</v>
      </c>
      <c r="G917" s="42">
        <f>IF($D$22,[1]!obget([1]!obcall("",$B$23,"get",[1]!obMake("","int",E917)))^2,"")</f>
        <v>2.0197360904106549E-3</v>
      </c>
      <c r="H917" s="42">
        <f>IF($D$22,[1]!obget([1]!obcall("",$B$24,"get",[1]!obMake("","int",E917))),"")</f>
        <v>0.54346217447016221</v>
      </c>
    </row>
    <row r="918" spans="2:8" x14ac:dyDescent="0.3">
      <c r="B918" s="42">
        <f t="shared" si="35"/>
        <v>44.550000000000004</v>
      </c>
      <c r="D918" s="45">
        <f>IF($C$13,[1]!obget([1]!obcall("",$B$13,"getInitialMargin",[1]!obMake("","double",$B918))),"")</f>
        <v>0</v>
      </c>
      <c r="E918" s="42">
        <f t="shared" si="36"/>
        <v>891</v>
      </c>
      <c r="F918" s="42">
        <f>IF($D$22,[1]!obget([1]!obcall("",$B$22,"get",[1]!obMake("","int",E918))),"")</f>
        <v>4.6643640010879173</v>
      </c>
      <c r="G918" s="42">
        <f>IF($D$22,[1]!obget([1]!obcall("",$B$23,"get",[1]!obMake("","int",E918)))^2,"")</f>
        <v>6.6831155774838322E-2</v>
      </c>
      <c r="H918" s="42">
        <f>IF($D$22,[1]!obget([1]!obcall("",$B$24,"get",[1]!obMake("","int",E918))),"")</f>
        <v>0.32318202046763334</v>
      </c>
    </row>
    <row r="919" spans="2:8" x14ac:dyDescent="0.3">
      <c r="B919" s="42">
        <f t="shared" si="35"/>
        <v>44.6</v>
      </c>
      <c r="D919" s="45">
        <f>IF($C$13,[1]!obget([1]!obcall("",$B$13,"getInitialMargin",[1]!obMake("","double",$B919))),"")</f>
        <v>0</v>
      </c>
      <c r="E919" s="42">
        <f t="shared" si="36"/>
        <v>892</v>
      </c>
      <c r="F919" s="42">
        <f>IF($D$22,[1]!obget([1]!obcall("",$B$22,"get",[1]!obMake("","int",E919))),"")</f>
        <v>6.2895346755796133</v>
      </c>
      <c r="G919" s="42">
        <f>IF($D$22,[1]!obget([1]!obcall("",$B$23,"get",[1]!obMake("","int",E919)))^2,"")</f>
        <v>3.917345940570547E-2</v>
      </c>
      <c r="H919" s="42">
        <f>IF($D$22,[1]!obget([1]!obcall("",$B$24,"get",[1]!obMake("","int",E919))),"")</f>
        <v>0.23429084583139248</v>
      </c>
    </row>
    <row r="920" spans="2:8" x14ac:dyDescent="0.3">
      <c r="B920" s="42">
        <f t="shared" si="35"/>
        <v>44.650000000000006</v>
      </c>
      <c r="D920" s="45">
        <f>IF($C$13,[1]!obget([1]!obcall("",$B$13,"getInitialMargin",[1]!obMake("","double",$B920))),"")</f>
        <v>0</v>
      </c>
      <c r="E920" s="42">
        <f t="shared" si="36"/>
        <v>893</v>
      </c>
      <c r="F920" s="42">
        <f>IF($D$22,[1]!obget([1]!obcall("",$B$22,"get",[1]!obMake("","int",E920))),"")</f>
        <v>10.255183746377215</v>
      </c>
      <c r="G920" s="42">
        <f>IF($D$22,[1]!obget([1]!obcall("",$B$23,"get",[1]!obMake("","int",E920)))^2,"")</f>
        <v>6.1416897782588569</v>
      </c>
      <c r="H920" s="42">
        <f>IF($D$22,[1]!obget([1]!obcall("",$B$24,"get",[1]!obMake("","int",E920))),"")</f>
        <v>0.51746578263194598</v>
      </c>
    </row>
    <row r="921" spans="2:8" x14ac:dyDescent="0.3">
      <c r="B921" s="42">
        <f t="shared" si="35"/>
        <v>44.7</v>
      </c>
      <c r="D921" s="45">
        <f>IF($C$13,[1]!obget([1]!obcall("",$B$13,"getInitialMargin",[1]!obMake("","double",$B921))),"")</f>
        <v>0</v>
      </c>
      <c r="E921" s="42">
        <f t="shared" si="36"/>
        <v>894</v>
      </c>
      <c r="F921" s="42">
        <f>IF($D$22,[1]!obget([1]!obcall("",$B$22,"get",[1]!obMake("","int",E921))),"")</f>
        <v>3.273950036028165</v>
      </c>
      <c r="G921" s="42">
        <f>IF($D$22,[1]!obget([1]!obcall("",$B$23,"get",[1]!obMake("","int",E921)))^2,"")</f>
        <v>0.10608246966691189</v>
      </c>
      <c r="H921" s="42">
        <f>IF($D$22,[1]!obget([1]!obcall("",$B$24,"get",[1]!obMake("","int",E921))),"")</f>
        <v>0.49380582968382408</v>
      </c>
    </row>
    <row r="922" spans="2:8" x14ac:dyDescent="0.3">
      <c r="B922" s="42">
        <f t="shared" si="35"/>
        <v>44.75</v>
      </c>
      <c r="D922" s="45">
        <f>IF($C$13,[1]!obget([1]!obcall("",$B$13,"getInitialMargin",[1]!obMake("","double",$B922))),"")</f>
        <v>0</v>
      </c>
      <c r="E922" s="42">
        <f t="shared" si="36"/>
        <v>895</v>
      </c>
      <c r="F922" s="42">
        <f>IF($D$22,[1]!obget([1]!obcall("",$B$22,"get",[1]!obMake("","int",E922))),"")</f>
        <v>4.7885599438306876</v>
      </c>
      <c r="G922" s="42">
        <f>IF($D$22,[1]!obget([1]!obcall("",$B$23,"get",[1]!obMake("","int",E922)))^2,"")</f>
        <v>0.21715723764806003</v>
      </c>
      <c r="H922" s="42">
        <f>IF($D$22,[1]!obget([1]!obcall("",$B$24,"get",[1]!obMake("","int",E922))),"")</f>
        <v>0.3121842608131713</v>
      </c>
    </row>
    <row r="923" spans="2:8" x14ac:dyDescent="0.3">
      <c r="B923" s="42">
        <f t="shared" ref="B923:B986" si="37">IF($D$22,(ROW(A923)-ROW($A$27))*$C$17,"")</f>
        <v>44.800000000000004</v>
      </c>
      <c r="D923" s="45">
        <f>IF($C$13,[1]!obget([1]!obcall("",$B$13,"getInitialMargin",[1]!obMake("","double",$B923))),"")</f>
        <v>0</v>
      </c>
      <c r="E923" s="42">
        <f t="shared" si="36"/>
        <v>896</v>
      </c>
      <c r="F923" s="42">
        <f>IF($D$22,[1]!obget([1]!obcall("",$B$22,"get",[1]!obMake("","int",E923))),"")</f>
        <v>6.4064542312098451</v>
      </c>
      <c r="G923" s="42">
        <f>IF($D$22,[1]!obget([1]!obcall("",$B$23,"get",[1]!obMake("","int",E923)))^2,"")</f>
        <v>0.11383814421954415</v>
      </c>
      <c r="H923" s="42">
        <f>IF($D$22,[1]!obget([1]!obcall("",$B$24,"get",[1]!obMake("","int",E923))),"")</f>
        <v>0.23248994778150289</v>
      </c>
    </row>
    <row r="924" spans="2:8" x14ac:dyDescent="0.3">
      <c r="B924" s="42">
        <f t="shared" si="37"/>
        <v>44.85</v>
      </c>
      <c r="D924" s="45">
        <f>IF($C$13,[1]!obget([1]!obcall("",$B$13,"getInitialMargin",[1]!obMake("","double",$B924))),"")</f>
        <v>0</v>
      </c>
      <c r="E924" s="42">
        <f t="shared" ref="E924:E987" si="38">IF($D$22,E923+1,"")</f>
        <v>897</v>
      </c>
      <c r="F924" s="42">
        <f>IF($D$22,[1]!obget([1]!obcall("",$B$22,"get",[1]!obMake("","int",E924))),"")</f>
        <v>4.258355874160344</v>
      </c>
      <c r="G924" s="42">
        <f>IF($D$22,[1]!obget([1]!obcall("",$B$23,"get",[1]!obMake("","int",E924)))^2,"")</f>
        <v>4.4360237594919624E-2</v>
      </c>
      <c r="H924" s="42">
        <f>IF($D$22,[1]!obget([1]!obcall("",$B$24,"get",[1]!obMake("","int",E924))),"")</f>
        <v>0.36399017153681312</v>
      </c>
    </row>
    <row r="925" spans="2:8" x14ac:dyDescent="0.3">
      <c r="B925" s="42">
        <f t="shared" si="37"/>
        <v>44.900000000000006</v>
      </c>
      <c r="D925" s="45">
        <f>IF($C$13,[1]!obget([1]!obcall("",$B$13,"getInitialMargin",[1]!obMake("","double",$B925))),"")</f>
        <v>0</v>
      </c>
      <c r="E925" s="42">
        <f t="shared" si="38"/>
        <v>898</v>
      </c>
      <c r="F925" s="42">
        <f>IF($D$22,[1]!obget([1]!obcall("",$B$22,"get",[1]!obMake("","int",E925))),"")</f>
        <v>9.3459485840156376</v>
      </c>
      <c r="G925" s="42">
        <f>IF($D$22,[1]!obget([1]!obcall("",$B$23,"get",[1]!obMake("","int",E925)))^2,"")</f>
        <v>3.4243495257020973E-2</v>
      </c>
      <c r="H925" s="42">
        <f>IF($D$22,[1]!obget([1]!obcall("",$B$24,"get",[1]!obMake("","int",E925))),"")</f>
        <v>0.38985848302519699</v>
      </c>
    </row>
    <row r="926" spans="2:8" x14ac:dyDescent="0.3">
      <c r="B926" s="42">
        <f t="shared" si="37"/>
        <v>44.95</v>
      </c>
      <c r="D926" s="45">
        <f>IF($C$13,[1]!obget([1]!obcall("",$B$13,"getInitialMargin",[1]!obMake("","double",$B926))),"")</f>
        <v>0</v>
      </c>
      <c r="E926" s="42">
        <f t="shared" si="38"/>
        <v>899</v>
      </c>
      <c r="F926" s="42">
        <f>IF($D$22,[1]!obget([1]!obcall("",$B$22,"get",[1]!obMake("","int",E926))),"")</f>
        <v>9.5107197260315974</v>
      </c>
      <c r="G926" s="42">
        <f>IF($D$22,[1]!obget([1]!obcall("",$B$23,"get",[1]!obMake("","int",E926)))^2,"")</f>
        <v>8.9138133445973834E-4</v>
      </c>
      <c r="H926" s="42">
        <f>IF($D$22,[1]!obget([1]!obcall("",$B$24,"get",[1]!obMake("","int",E926))),"")</f>
        <v>0.41021662266022307</v>
      </c>
    </row>
    <row r="927" spans="2:8" x14ac:dyDescent="0.3">
      <c r="B927" s="42">
        <f t="shared" si="37"/>
        <v>45</v>
      </c>
      <c r="D927" s="45">
        <f>IF($C$13,[1]!obget([1]!obcall("",$B$13,"getInitialMargin",[1]!obMake("","double",$B927))),"")</f>
        <v>0</v>
      </c>
      <c r="E927" s="42">
        <f t="shared" si="38"/>
        <v>900</v>
      </c>
      <c r="F927" s="42">
        <f>IF($D$22,[1]!obget([1]!obcall("",$B$22,"get",[1]!obMake("","int",E927))),"")</f>
        <v>10.740007779288694</v>
      </c>
      <c r="G927" s="42">
        <f>IF($D$22,[1]!obget([1]!obcall("",$B$23,"get",[1]!obMake("","int",E927)))^2,"")</f>
        <v>1.1861817993477602E-2</v>
      </c>
      <c r="H927" s="42">
        <f>IF($D$22,[1]!obget([1]!obcall("",$B$24,"get",[1]!obMake("","int",E927))),"")</f>
        <v>0.60075341089458911</v>
      </c>
    </row>
    <row r="928" spans="2:8" x14ac:dyDescent="0.3">
      <c r="B928" s="42">
        <f t="shared" si="37"/>
        <v>45.050000000000004</v>
      </c>
      <c r="D928" s="45">
        <f>IF($C$13,[1]!obget([1]!obcall("",$B$13,"getInitialMargin",[1]!obMake("","double",$B928))),"")</f>
        <v>0</v>
      </c>
      <c r="E928" s="42">
        <f t="shared" si="38"/>
        <v>901</v>
      </c>
      <c r="F928" s="42">
        <f>IF($D$22,[1]!obget([1]!obcall("",$B$22,"get",[1]!obMake("","int",E928))),"")</f>
        <v>3.0635623880050629</v>
      </c>
      <c r="G928" s="42">
        <f>IF($D$22,[1]!obget([1]!obcall("",$B$23,"get",[1]!obMake("","int",E928)))^2,"")</f>
        <v>2.4392768441029757E-4</v>
      </c>
      <c r="H928" s="42">
        <f>IF($D$22,[1]!obget([1]!obcall("",$B$24,"get",[1]!obMake("","int",E928))),"")</f>
        <v>0.52721984878212358</v>
      </c>
    </row>
    <row r="929" spans="2:8" x14ac:dyDescent="0.3">
      <c r="B929" s="42">
        <f t="shared" si="37"/>
        <v>45.1</v>
      </c>
      <c r="D929" s="45">
        <f>IF($C$13,[1]!obget([1]!obcall("",$B$13,"getInitialMargin",[1]!obMake("","double",$B929))),"")</f>
        <v>0</v>
      </c>
      <c r="E929" s="42">
        <f t="shared" si="38"/>
        <v>902</v>
      </c>
      <c r="F929" s="42">
        <f>IF($D$22,[1]!obget([1]!obcall("",$B$22,"get",[1]!obMake("","int",E929))),"")</f>
        <v>19.768610583595212</v>
      </c>
      <c r="G929" s="42">
        <f>IF($D$22,[1]!obget([1]!obcall("",$B$23,"get",[1]!obMake("","int",E929)))^2,"")</f>
        <v>1.6504645612437003</v>
      </c>
      <c r="H929" s="42">
        <f>IF($D$22,[1]!obget([1]!obcall("",$B$24,"get",[1]!obMake("","int",E929))),"")</f>
        <v>4.089126128513775</v>
      </c>
    </row>
    <row r="930" spans="2:8" x14ac:dyDescent="0.3">
      <c r="B930" s="42">
        <f t="shared" si="37"/>
        <v>45.150000000000006</v>
      </c>
      <c r="D930" s="45">
        <f>IF($C$13,[1]!obget([1]!obcall("",$B$13,"getInitialMargin",[1]!obMake("","double",$B930))),"")</f>
        <v>0</v>
      </c>
      <c r="E930" s="42">
        <f t="shared" si="38"/>
        <v>903</v>
      </c>
      <c r="F930" s="42">
        <f>IF($D$22,[1]!obget([1]!obcall("",$B$22,"get",[1]!obMake("","int",E930))),"")</f>
        <v>5.5775660259482542</v>
      </c>
      <c r="G930" s="42">
        <f>IF($D$22,[1]!obget([1]!obcall("",$B$23,"get",[1]!obMake("","int",E930)))^2,"")</f>
        <v>0.37768336692190041</v>
      </c>
      <c r="H930" s="42">
        <f>IF($D$22,[1]!obget([1]!obcall("",$B$24,"get",[1]!obMake("","int",E930))),"")</f>
        <v>0.25856814431119746</v>
      </c>
    </row>
    <row r="931" spans="2:8" x14ac:dyDescent="0.3">
      <c r="B931" s="42">
        <f t="shared" si="37"/>
        <v>45.2</v>
      </c>
      <c r="D931" s="45">
        <f>IF($C$13,[1]!obget([1]!obcall("",$B$13,"getInitialMargin",[1]!obMake("","double",$B931))),"")</f>
        <v>0</v>
      </c>
      <c r="E931" s="42">
        <f t="shared" si="38"/>
        <v>904</v>
      </c>
      <c r="F931" s="42">
        <f>IF($D$22,[1]!obget([1]!obcall("",$B$22,"get",[1]!obMake("","int",E931))),"")</f>
        <v>19.86236321347295</v>
      </c>
      <c r="G931" s="42">
        <f>IF($D$22,[1]!obget([1]!obcall("",$B$23,"get",[1]!obMake("","int",E931)))^2,"")</f>
        <v>0.52064030214873203</v>
      </c>
      <c r="H931" s="42">
        <f>IF($D$22,[1]!obget([1]!obcall("",$B$24,"get",[1]!obMake("","int",E931))),"")</f>
        <v>4.1446396779250296</v>
      </c>
    </row>
    <row r="932" spans="2:8" x14ac:dyDescent="0.3">
      <c r="B932" s="42">
        <f t="shared" si="37"/>
        <v>45.25</v>
      </c>
      <c r="D932" s="45">
        <f>IF($C$13,[1]!obget([1]!obcall("",$B$13,"getInitialMargin",[1]!obMake("","double",$B932))),"")</f>
        <v>0</v>
      </c>
      <c r="E932" s="42">
        <f t="shared" si="38"/>
        <v>905</v>
      </c>
      <c r="F932" s="42">
        <f>IF($D$22,[1]!obget([1]!obcall("",$B$22,"get",[1]!obMake("","int",E932))),"")</f>
        <v>22.79331477831338</v>
      </c>
      <c r="G932" s="42">
        <f>IF($D$22,[1]!obget([1]!obcall("",$B$23,"get",[1]!obMake("","int",E932)))^2,"")</f>
        <v>2.2214467392547825</v>
      </c>
      <c r="H932" s="42">
        <f>IF($D$22,[1]!obget([1]!obcall("",$B$24,"get",[1]!obMake("","int",E932))),"")</f>
        <v>6.0800979148442158</v>
      </c>
    </row>
    <row r="933" spans="2:8" x14ac:dyDescent="0.3">
      <c r="B933" s="42">
        <f t="shared" si="37"/>
        <v>45.300000000000004</v>
      </c>
      <c r="D933" s="45">
        <f>IF($C$13,[1]!obget([1]!obcall("",$B$13,"getInitialMargin",[1]!obMake("","double",$B933))),"")</f>
        <v>0</v>
      </c>
      <c r="E933" s="42">
        <f t="shared" si="38"/>
        <v>906</v>
      </c>
      <c r="F933" s="42">
        <f>IF($D$22,[1]!obget([1]!obcall("",$B$22,"get",[1]!obMake("","int",E933))),"")</f>
        <v>4.7276395393832926</v>
      </c>
      <c r="G933" s="42">
        <f>IF($D$22,[1]!obget([1]!obcall("",$B$23,"get",[1]!obMake("","int",E933)))^2,"")</f>
        <v>0.14899954132015586</v>
      </c>
      <c r="H933" s="42">
        <f>IF($D$22,[1]!obget([1]!obcall("",$B$24,"get",[1]!obMake("","int",E933))),"")</f>
        <v>0.31749191899180473</v>
      </c>
    </row>
    <row r="934" spans="2:8" x14ac:dyDescent="0.3">
      <c r="B934" s="42">
        <f t="shared" si="37"/>
        <v>45.35</v>
      </c>
      <c r="D934" s="45">
        <f>IF($C$13,[1]!obget([1]!obcall("",$B$13,"getInitialMargin",[1]!obMake("","double",$B934))),"")</f>
        <v>0</v>
      </c>
      <c r="E934" s="42">
        <f t="shared" si="38"/>
        <v>907</v>
      </c>
      <c r="F934" s="42">
        <f>IF($D$22,[1]!obget([1]!obcall("",$B$22,"get",[1]!obMake("","int",E934))),"")</f>
        <v>3.6417550011469184</v>
      </c>
      <c r="G934" s="42">
        <f>IF($D$22,[1]!obget([1]!obcall("",$B$23,"get",[1]!obMake("","int",E934)))^2,"")</f>
        <v>0.34417833918429053</v>
      </c>
      <c r="H934" s="42">
        <f>IF($D$22,[1]!obget([1]!obcall("",$B$24,"get",[1]!obMake("","int",E934))),"")</f>
        <v>0.44018729351616642</v>
      </c>
    </row>
    <row r="935" spans="2:8" x14ac:dyDescent="0.3">
      <c r="B935" s="42">
        <f t="shared" si="37"/>
        <v>45.400000000000006</v>
      </c>
      <c r="D935" s="45">
        <f>IF($C$13,[1]!obget([1]!obcall("",$B$13,"getInitialMargin",[1]!obMake("","double",$B935))),"")</f>
        <v>0</v>
      </c>
      <c r="E935" s="42">
        <f t="shared" si="38"/>
        <v>908</v>
      </c>
      <c r="F935" s="42">
        <f>IF($D$22,[1]!obget([1]!obcall("",$B$22,"get",[1]!obMake("","int",E935))),"")</f>
        <v>13.594335997285777</v>
      </c>
      <c r="G935" s="42">
        <f>IF($D$22,[1]!obget([1]!obcall("",$B$23,"get",[1]!obMake("","int",E935)))^2,"")</f>
        <v>1.8550010426547334E-2</v>
      </c>
      <c r="H935" s="42">
        <f>IF($D$22,[1]!obget([1]!obcall("",$B$24,"get",[1]!obMake("","int",E935))),"")</f>
        <v>1.3060735843328128</v>
      </c>
    </row>
    <row r="936" spans="2:8" x14ac:dyDescent="0.3">
      <c r="B936" s="42">
        <f t="shared" si="37"/>
        <v>45.45</v>
      </c>
      <c r="D936" s="45">
        <f>IF($C$13,[1]!obget([1]!obcall("",$B$13,"getInitialMargin",[1]!obMake("","double",$B936))),"")</f>
        <v>0</v>
      </c>
      <c r="E936" s="42">
        <f t="shared" si="38"/>
        <v>909</v>
      </c>
      <c r="F936" s="42">
        <f>IF($D$22,[1]!obget([1]!obcall("",$B$22,"get",[1]!obMake("","int",E936))),"")</f>
        <v>4.8901823922851486</v>
      </c>
      <c r="G936" s="42">
        <f>IF($D$22,[1]!obget([1]!obcall("",$B$23,"get",[1]!obMake("","int",E936)))^2,"")</f>
        <v>0.33796945325870964</v>
      </c>
      <c r="H936" s="42">
        <f>IF($D$22,[1]!obget([1]!obcall("",$B$24,"get",[1]!obMake("","int",E936))),"")</f>
        <v>0.30370302951042916</v>
      </c>
    </row>
    <row r="937" spans="2:8" x14ac:dyDescent="0.3">
      <c r="B937" s="42">
        <f t="shared" si="37"/>
        <v>45.5</v>
      </c>
      <c r="D937" s="45">
        <f>IF($C$13,[1]!obget([1]!obcall("",$B$13,"getInitialMargin",[1]!obMake("","double",$B937))),"")</f>
        <v>0</v>
      </c>
      <c r="E937" s="42">
        <f t="shared" si="38"/>
        <v>910</v>
      </c>
      <c r="F937" s="42">
        <f>IF($D$22,[1]!obget([1]!obcall("",$B$22,"get",[1]!obMake("","int",E937))),"")</f>
        <v>6.6986939640802197</v>
      </c>
      <c r="G937" s="42">
        <f>IF($D$22,[1]!obget([1]!obcall("",$B$23,"get",[1]!obMake("","int",E937)))^2,"")</f>
        <v>9.4976966080791814E-2</v>
      </c>
      <c r="H937" s="42">
        <f>IF($D$22,[1]!obget([1]!obcall("",$B$24,"get",[1]!obMake("","int",E937))),"")</f>
        <v>0.23068562807335113</v>
      </c>
    </row>
    <row r="938" spans="2:8" x14ac:dyDescent="0.3">
      <c r="B938" s="42">
        <f t="shared" si="37"/>
        <v>45.550000000000004</v>
      </c>
      <c r="D938" s="45">
        <f>IF($C$13,[1]!obget([1]!obcall("",$B$13,"getInitialMargin",[1]!obMake("","double",$B938))),"")</f>
        <v>0</v>
      </c>
      <c r="E938" s="42">
        <f t="shared" si="38"/>
        <v>911</v>
      </c>
      <c r="F938" s="42">
        <f>IF($D$22,[1]!obget([1]!obcall("",$B$22,"get",[1]!obMake("","int",E938))),"")</f>
        <v>6.2355191725516077</v>
      </c>
      <c r="G938" s="42">
        <f>IF($D$22,[1]!obget([1]!obcall("",$B$23,"get",[1]!obMake("","int",E938)))^2,"")</f>
        <v>0.24008182119078575</v>
      </c>
      <c r="H938" s="42">
        <f>IF($D$22,[1]!obget([1]!obcall("",$B$24,"get",[1]!obMake("","int",E938))),"")</f>
        <v>0.23533109795006868</v>
      </c>
    </row>
    <row r="939" spans="2:8" x14ac:dyDescent="0.3">
      <c r="B939" s="42">
        <f t="shared" si="37"/>
        <v>45.6</v>
      </c>
      <c r="D939" s="45">
        <f>IF($C$13,[1]!obget([1]!obcall("",$B$13,"getInitialMargin",[1]!obMake("","double",$B939))),"")</f>
        <v>0</v>
      </c>
      <c r="E939" s="42">
        <f t="shared" si="38"/>
        <v>912</v>
      </c>
      <c r="F939" s="42">
        <f>IF($D$22,[1]!obget([1]!obcall("",$B$22,"get",[1]!obMake("","int",E939))),"")</f>
        <v>8.1606373973206363</v>
      </c>
      <c r="G939" s="42">
        <f>IF($D$22,[1]!obget([1]!obcall("",$B$23,"get",[1]!obMake("","int",E939)))^2,"")</f>
        <v>2.697385410098692E-3</v>
      </c>
      <c r="H939" s="42">
        <f>IF($D$22,[1]!obget([1]!obcall("",$B$24,"get",[1]!obMake("","int",E939))),"")</f>
        <v>0.279503265168217</v>
      </c>
    </row>
    <row r="940" spans="2:8" x14ac:dyDescent="0.3">
      <c r="B940" s="42">
        <f t="shared" si="37"/>
        <v>45.650000000000006</v>
      </c>
      <c r="D940" s="45">
        <f>IF($C$13,[1]!obget([1]!obcall("",$B$13,"getInitialMargin",[1]!obMake("","double",$B940))),"")</f>
        <v>0</v>
      </c>
      <c r="E940" s="42">
        <f t="shared" si="38"/>
        <v>913</v>
      </c>
      <c r="F940" s="42">
        <f>IF($D$22,[1]!obget([1]!obcall("",$B$22,"get",[1]!obMake("","int",E940))),"")</f>
        <v>2.5349687121176201</v>
      </c>
      <c r="G940" s="42">
        <f>IF($D$22,[1]!obget([1]!obcall("",$B$23,"get",[1]!obMake("","int",E940)))^2,"")</f>
        <v>5.9948320322147974E-2</v>
      </c>
      <c r="H940" s="42">
        <f>IF($D$22,[1]!obget([1]!obcall("",$B$24,"get",[1]!obMake("","int",E940))),"")</f>
        <v>0.61998236214027092</v>
      </c>
    </row>
    <row r="941" spans="2:8" x14ac:dyDescent="0.3">
      <c r="B941" s="42">
        <f t="shared" si="37"/>
        <v>45.7</v>
      </c>
      <c r="D941" s="45">
        <f>IF($C$13,[1]!obget([1]!obcall("",$B$13,"getInitialMargin",[1]!obMake("","double",$B941))),"")</f>
        <v>0</v>
      </c>
      <c r="E941" s="42">
        <f t="shared" si="38"/>
        <v>914</v>
      </c>
      <c r="F941" s="42">
        <f>IF($D$22,[1]!obget([1]!obcall("",$B$22,"get",[1]!obMake("","int",E941))),"")</f>
        <v>3.2757351234810175</v>
      </c>
      <c r="G941" s="42">
        <f>IF($D$22,[1]!obget([1]!obcall("",$B$23,"get",[1]!obMake("","int",E941)))^2,"")</f>
        <v>0.13690816344342319</v>
      </c>
      <c r="H941" s="42">
        <f>IF($D$22,[1]!obget([1]!obcall("",$B$24,"get",[1]!obMake("","int",E941))),"")</f>
        <v>0.49353086275708602</v>
      </c>
    </row>
    <row r="942" spans="2:8" x14ac:dyDescent="0.3">
      <c r="B942" s="42">
        <f t="shared" si="37"/>
        <v>45.75</v>
      </c>
      <c r="D942" s="45">
        <f>IF($C$13,[1]!obget([1]!obcall("",$B$13,"getInitialMargin",[1]!obMake("","double",$B942))),"")</f>
        <v>0</v>
      </c>
      <c r="E942" s="42">
        <f t="shared" si="38"/>
        <v>915</v>
      </c>
      <c r="F942" s="42">
        <f>IF($D$22,[1]!obget([1]!obcall("",$B$22,"get",[1]!obMake("","int",E942))),"")</f>
        <v>6.0250107617972555</v>
      </c>
      <c r="G942" s="42">
        <f>IF($D$22,[1]!obget([1]!obcall("",$B$23,"get",[1]!obMake("","int",E942)))^2,"")</f>
        <v>0.25978012263113709</v>
      </c>
      <c r="H942" s="42">
        <f>IF($D$22,[1]!obget([1]!obcall("",$B$24,"get",[1]!obMake("","int",E942))),"")</f>
        <v>0.240641142297218</v>
      </c>
    </row>
    <row r="943" spans="2:8" x14ac:dyDescent="0.3">
      <c r="B943" s="42">
        <f t="shared" si="37"/>
        <v>45.800000000000004</v>
      </c>
      <c r="D943" s="45">
        <f>IF($C$13,[1]!obget([1]!obcall("",$B$13,"getInitialMargin",[1]!obMake("","double",$B943))),"")</f>
        <v>0</v>
      </c>
      <c r="E943" s="42">
        <f t="shared" si="38"/>
        <v>916</v>
      </c>
      <c r="F943" s="42">
        <f>IF($D$22,[1]!obget([1]!obcall("",$B$22,"get",[1]!obMake("","int",E943))),"")</f>
        <v>15.772856847318636</v>
      </c>
      <c r="G943" s="42">
        <f>IF($D$22,[1]!obget([1]!obcall("",$B$23,"get",[1]!obMake("","int",E943)))^2,"")</f>
        <v>3.5209701566945317</v>
      </c>
      <c r="H943" s="42">
        <f>IF($D$22,[1]!obget([1]!obcall("",$B$24,"get",[1]!obMake("","int",E943))),"")</f>
        <v>2.0916997969632432</v>
      </c>
    </row>
    <row r="944" spans="2:8" x14ac:dyDescent="0.3">
      <c r="B944" s="42">
        <f t="shared" si="37"/>
        <v>45.85</v>
      </c>
      <c r="D944" s="45">
        <f>IF($C$13,[1]!obget([1]!obcall("",$B$13,"getInitialMargin",[1]!obMake("","double",$B944))),"")</f>
        <v>0</v>
      </c>
      <c r="E944" s="42">
        <f t="shared" si="38"/>
        <v>917</v>
      </c>
      <c r="F944" s="42">
        <f>IF($D$22,[1]!obget([1]!obcall("",$B$22,"get",[1]!obMake("","int",E944))),"")</f>
        <v>8.3042013658353842</v>
      </c>
      <c r="G944" s="42">
        <f>IF($D$22,[1]!obget([1]!obcall("",$B$23,"get",[1]!obMake("","int",E944)))^2,"")</f>
        <v>3.804034758606472E-2</v>
      </c>
      <c r="H944" s="42">
        <f>IF($D$22,[1]!obget([1]!obcall("",$B$24,"get",[1]!obMake("","int",E944))),"")</f>
        <v>0.28949606909413417</v>
      </c>
    </row>
    <row r="945" spans="2:8" x14ac:dyDescent="0.3">
      <c r="B945" s="42">
        <f t="shared" si="37"/>
        <v>45.900000000000006</v>
      </c>
      <c r="D945" s="45">
        <f>IF($C$13,[1]!obget([1]!obcall("",$B$13,"getInitialMargin",[1]!obMake("","double",$B945))),"")</f>
        <v>0</v>
      </c>
      <c r="E945" s="42">
        <f t="shared" si="38"/>
        <v>918</v>
      </c>
      <c r="F945" s="42">
        <f>IF($D$22,[1]!obget([1]!obcall("",$B$22,"get",[1]!obMake("","int",E945))),"")</f>
        <v>9.4045944308208966</v>
      </c>
      <c r="G945" s="42">
        <f>IF($D$22,[1]!obget([1]!obcall("",$B$23,"get",[1]!obMake("","int",E945)))^2,"")</f>
        <v>0.43637582250092177</v>
      </c>
      <c r="H945" s="42">
        <f>IF($D$22,[1]!obget([1]!obcall("",$B$24,"get",[1]!obMake("","int",E945))),"")</f>
        <v>0.39696403329340035</v>
      </c>
    </row>
    <row r="946" spans="2:8" x14ac:dyDescent="0.3">
      <c r="B946" s="42">
        <f t="shared" si="37"/>
        <v>45.95</v>
      </c>
      <c r="D946" s="45">
        <f>IF($C$13,[1]!obget([1]!obcall("",$B$13,"getInitialMargin",[1]!obMake("","double",$B946))),"")</f>
        <v>0</v>
      </c>
      <c r="E946" s="42">
        <f t="shared" si="38"/>
        <v>919</v>
      </c>
      <c r="F946" s="42">
        <f>IF($D$22,[1]!obget([1]!obcall("",$B$22,"get",[1]!obMake("","int",E946))),"")</f>
        <v>2.7939565257439494</v>
      </c>
      <c r="G946" s="42">
        <f>IF($D$22,[1]!obget([1]!obcall("",$B$23,"get",[1]!obMake("","int",E946)))^2,"")</f>
        <v>2.7774287171733513E-3</v>
      </c>
      <c r="H946" s="42">
        <f>IF($D$22,[1]!obget([1]!obcall("",$B$24,"get",[1]!obMake("","int",E946))),"")</f>
        <v>0.57295785595786142</v>
      </c>
    </row>
    <row r="947" spans="2:8" x14ac:dyDescent="0.3">
      <c r="B947" s="42">
        <f t="shared" si="37"/>
        <v>46</v>
      </c>
      <c r="D947" s="45">
        <f>IF($C$13,[1]!obget([1]!obcall("",$B$13,"getInitialMargin",[1]!obMake("","double",$B947))),"")</f>
        <v>0</v>
      </c>
      <c r="E947" s="42">
        <f t="shared" si="38"/>
        <v>920</v>
      </c>
      <c r="F947" s="42">
        <f>IF($D$22,[1]!obget([1]!obcall("",$B$22,"get",[1]!obMake("","int",E947))),"")</f>
        <v>6.4814178552708954</v>
      </c>
      <c r="G947" s="42">
        <f>IF($D$22,[1]!obget([1]!obcall("",$B$23,"get",[1]!obMake("","int",E947)))^2,"")</f>
        <v>0.33013225553159309</v>
      </c>
      <c r="H947" s="42">
        <f>IF($D$22,[1]!obget([1]!obcall("",$B$24,"get",[1]!obMake("","int",E947))),"")</f>
        <v>0.23165973544417906</v>
      </c>
    </row>
    <row r="948" spans="2:8" x14ac:dyDescent="0.3">
      <c r="B948" s="42">
        <f t="shared" si="37"/>
        <v>46.050000000000004</v>
      </c>
      <c r="D948" s="45">
        <f>IF($C$13,[1]!obget([1]!obcall("",$B$13,"getInitialMargin",[1]!obMake("","double",$B948))),"")</f>
        <v>0</v>
      </c>
      <c r="E948" s="42">
        <f t="shared" si="38"/>
        <v>921</v>
      </c>
      <c r="F948" s="42">
        <f>IF($D$22,[1]!obget([1]!obcall("",$B$22,"get",[1]!obMake("","int",E948))),"")</f>
        <v>18.160963075265315</v>
      </c>
      <c r="G948" s="42">
        <f>IF($D$22,[1]!obget([1]!obcall("",$B$23,"get",[1]!obMake("","int",E948)))^2,"")</f>
        <v>1.6889486888535559</v>
      </c>
      <c r="H948" s="42">
        <f>IF($D$22,[1]!obget([1]!obcall("",$B$24,"get",[1]!obMake("","int",E948))),"")</f>
        <v>3.1988880009298466</v>
      </c>
    </row>
    <row r="949" spans="2:8" x14ac:dyDescent="0.3">
      <c r="B949" s="42">
        <f t="shared" si="37"/>
        <v>46.1</v>
      </c>
      <c r="D949" s="45">
        <f>IF($C$13,[1]!obget([1]!obcall("",$B$13,"getInitialMargin",[1]!obMake("","double",$B949))),"")</f>
        <v>0</v>
      </c>
      <c r="E949" s="42">
        <f t="shared" si="38"/>
        <v>922</v>
      </c>
      <c r="F949" s="42">
        <f>IF($D$22,[1]!obget([1]!obcall("",$B$22,"get",[1]!obMake("","int",E949))),"")</f>
        <v>8.7995930232564845</v>
      </c>
      <c r="G949" s="42">
        <f>IF($D$22,[1]!obget([1]!obcall("",$B$23,"get",[1]!obMake("","int",E949)))^2,"")</f>
        <v>6.633331843150409E-3</v>
      </c>
      <c r="H949" s="42">
        <f>IF($D$22,[1]!obget([1]!obcall("",$B$24,"get",[1]!obMake("","int",E949))),"")</f>
        <v>0.33111747419036464</v>
      </c>
    </row>
    <row r="950" spans="2:8" x14ac:dyDescent="0.3">
      <c r="B950" s="42">
        <f t="shared" si="37"/>
        <v>46.150000000000006</v>
      </c>
      <c r="D950" s="45">
        <f>IF($C$13,[1]!obget([1]!obcall("",$B$13,"getInitialMargin",[1]!obMake("","double",$B950))),"")</f>
        <v>0</v>
      </c>
      <c r="E950" s="42">
        <f t="shared" si="38"/>
        <v>923</v>
      </c>
      <c r="F950" s="42">
        <f>IF($D$22,[1]!obget([1]!obcall("",$B$22,"get",[1]!obMake("","int",E950))),"")</f>
        <v>2.9101981081986779</v>
      </c>
      <c r="G950" s="42">
        <f>IF($D$22,[1]!obget([1]!obcall("",$B$23,"get",[1]!obMake("","int",E950)))^2,"")</f>
        <v>0.14423297646774669</v>
      </c>
      <c r="H950" s="42">
        <f>IF($D$22,[1]!obget([1]!obcall("",$B$24,"get",[1]!obMake("","int",E950))),"")</f>
        <v>0.55283563899792298</v>
      </c>
    </row>
    <row r="951" spans="2:8" x14ac:dyDescent="0.3">
      <c r="B951" s="42">
        <f t="shared" si="37"/>
        <v>46.2</v>
      </c>
      <c r="D951" s="45">
        <f>IF($C$13,[1]!obget([1]!obcall("",$B$13,"getInitialMargin",[1]!obMake("","double",$B951))),"")</f>
        <v>0</v>
      </c>
      <c r="E951" s="42">
        <f t="shared" si="38"/>
        <v>924</v>
      </c>
      <c r="F951" s="42">
        <f>IF($D$22,[1]!obget([1]!obcall("",$B$22,"get",[1]!obMake("","int",E951))),"")</f>
        <v>5.3280652868743879</v>
      </c>
      <c r="G951" s="42">
        <f>IF($D$22,[1]!obget([1]!obcall("",$B$23,"get",[1]!obMake("","int",E951)))^2,"")</f>
        <v>0.29426997680780392</v>
      </c>
      <c r="H951" s="42">
        <f>IF($D$22,[1]!obget([1]!obcall("",$B$24,"get",[1]!obMake("","int",E951))),"")</f>
        <v>0.27248659513450069</v>
      </c>
    </row>
    <row r="952" spans="2:8" x14ac:dyDescent="0.3">
      <c r="B952" s="42">
        <f t="shared" si="37"/>
        <v>46.25</v>
      </c>
      <c r="D952" s="45">
        <f>IF($C$13,[1]!obget([1]!obcall("",$B$13,"getInitialMargin",[1]!obMake("","double",$B952))),"")</f>
        <v>0</v>
      </c>
      <c r="E952" s="42">
        <f t="shared" si="38"/>
        <v>925</v>
      </c>
      <c r="F952" s="42">
        <f>IF($D$22,[1]!obget([1]!obcall("",$B$22,"get",[1]!obMake("","int",E952))),"")</f>
        <v>3.9763640487624685</v>
      </c>
      <c r="G952" s="42">
        <f>IF($D$22,[1]!obget([1]!obcall("",$B$23,"get",[1]!obMake("","int",E952)))^2,"")</f>
        <v>2.171685708707901E-2</v>
      </c>
      <c r="H952" s="42">
        <f>IF($D$22,[1]!obget([1]!obcall("",$B$24,"get",[1]!obMake("","int",E952))),"")</f>
        <v>0.39670935207449742</v>
      </c>
    </row>
    <row r="953" spans="2:8" x14ac:dyDescent="0.3">
      <c r="B953" s="42">
        <f t="shared" si="37"/>
        <v>46.300000000000004</v>
      </c>
      <c r="D953" s="45">
        <f>IF($C$13,[1]!obget([1]!obcall("",$B$13,"getInitialMargin",[1]!obMake("","double",$B953))),"")</f>
        <v>0</v>
      </c>
      <c r="E953" s="42">
        <f t="shared" si="38"/>
        <v>926</v>
      </c>
      <c r="F953" s="42">
        <f>IF($D$22,[1]!obget([1]!obcall("",$B$22,"get",[1]!obMake("","int",E953))),"")</f>
        <v>15.823834967005867</v>
      </c>
      <c r="G953" s="42">
        <f>IF($D$22,[1]!obget([1]!obcall("",$B$23,"get",[1]!obMake("","int",E953)))^2,"")</f>
        <v>9.2959222542511597</v>
      </c>
      <c r="H953" s="42">
        <f>IF($D$22,[1]!obget([1]!obcall("",$B$24,"get",[1]!obMake("","int",E953))),"")</f>
        <v>2.1126472693112701</v>
      </c>
    </row>
    <row r="954" spans="2:8" x14ac:dyDescent="0.3">
      <c r="B954" s="42">
        <f t="shared" si="37"/>
        <v>46.35</v>
      </c>
      <c r="D954" s="45">
        <f>IF($C$13,[1]!obget([1]!obcall("",$B$13,"getInitialMargin",[1]!obMake("","double",$B954))),"")</f>
        <v>0</v>
      </c>
      <c r="E954" s="42">
        <f t="shared" si="38"/>
        <v>927</v>
      </c>
      <c r="F954" s="42">
        <f>IF($D$22,[1]!obget([1]!obcall("",$B$22,"get",[1]!obMake("","int",E954))),"")</f>
        <v>10.75178218727174</v>
      </c>
      <c r="G954" s="42">
        <f>IF($D$22,[1]!obget([1]!obcall("",$B$23,"get",[1]!obMake("","int",E954)))^2,"")</f>
        <v>0.51680176736413397</v>
      </c>
      <c r="H954" s="42">
        <f>IF($D$22,[1]!obget([1]!obcall("",$B$24,"get",[1]!obMake("","int",E954))),"")</f>
        <v>0.60290801452135723</v>
      </c>
    </row>
    <row r="955" spans="2:8" x14ac:dyDescent="0.3">
      <c r="B955" s="42">
        <f t="shared" si="37"/>
        <v>46.400000000000006</v>
      </c>
      <c r="D955" s="45">
        <f>IF($C$13,[1]!obget([1]!obcall("",$B$13,"getInitialMargin",[1]!obMake("","double",$B955))),"")</f>
        <v>0</v>
      </c>
      <c r="E955" s="42">
        <f t="shared" si="38"/>
        <v>928</v>
      </c>
      <c r="F955" s="42">
        <f>IF($D$22,[1]!obget([1]!obcall("",$B$22,"get",[1]!obMake("","int",E955))),"")</f>
        <v>4.5470555198208693</v>
      </c>
      <c r="G955" s="42">
        <f>IF($D$22,[1]!obget([1]!obcall("",$B$23,"get",[1]!obMake("","int",E955)))^2,"")</f>
        <v>1.1310453685193645E-2</v>
      </c>
      <c r="H955" s="42">
        <f>IF($D$22,[1]!obget([1]!obcall("",$B$24,"get",[1]!obMake("","int",E955))),"")</f>
        <v>0.33420889148434318</v>
      </c>
    </row>
    <row r="956" spans="2:8" x14ac:dyDescent="0.3">
      <c r="B956" s="42">
        <f t="shared" si="37"/>
        <v>46.45</v>
      </c>
      <c r="D956" s="45">
        <f>IF($C$13,[1]!obget([1]!obcall("",$B$13,"getInitialMargin",[1]!obMake("","double",$B956))),"")</f>
        <v>0</v>
      </c>
      <c r="E956" s="42">
        <f t="shared" si="38"/>
        <v>929</v>
      </c>
      <c r="F956" s="42">
        <f>IF($D$22,[1]!obget([1]!obcall("",$B$22,"get",[1]!obMake("","int",E956))),"")</f>
        <v>4.1072021355742523</v>
      </c>
      <c r="G956" s="42">
        <f>IF($D$22,[1]!obget([1]!obcall("",$B$23,"get",[1]!obMake("","int",E956)))^2,"")</f>
        <v>8.5193421143529206E-4</v>
      </c>
      <c r="H956" s="42">
        <f>IF($D$22,[1]!obget([1]!obcall("",$B$24,"get",[1]!obMake("","int",E956))),"")</f>
        <v>0.3810822907526259</v>
      </c>
    </row>
    <row r="957" spans="2:8" x14ac:dyDescent="0.3">
      <c r="B957" s="42">
        <f t="shared" si="37"/>
        <v>46.5</v>
      </c>
      <c r="D957" s="45">
        <f>IF($C$13,[1]!obget([1]!obcall("",$B$13,"getInitialMargin",[1]!obMake("","double",$B957))),"")</f>
        <v>0</v>
      </c>
      <c r="E957" s="42">
        <f t="shared" si="38"/>
        <v>930</v>
      </c>
      <c r="F957" s="42">
        <f>IF($D$22,[1]!obget([1]!obcall("",$B$22,"get",[1]!obMake("","int",E957))),"")</f>
        <v>4.575279567757101</v>
      </c>
      <c r="G957" s="42">
        <f>IF($D$22,[1]!obget([1]!obcall("",$B$23,"get",[1]!obMake("","int",E957)))^2,"")</f>
        <v>0.11983708504257032</v>
      </c>
      <c r="H957" s="42">
        <f>IF($D$22,[1]!obget([1]!obcall("",$B$24,"get",[1]!obMake("","int",E957))),"")</f>
        <v>0.33149914964449695</v>
      </c>
    </row>
    <row r="958" spans="2:8" x14ac:dyDescent="0.3">
      <c r="B958" s="42">
        <f t="shared" si="37"/>
        <v>46.550000000000004</v>
      </c>
      <c r="D958" s="45">
        <f>IF($C$13,[1]!obget([1]!obcall("",$B$13,"getInitialMargin",[1]!obMake("","double",$B958))),"")</f>
        <v>0</v>
      </c>
      <c r="E958" s="42">
        <f t="shared" si="38"/>
        <v>931</v>
      </c>
      <c r="F958" s="42">
        <f>IF($D$22,[1]!obget([1]!obcall("",$B$22,"get",[1]!obMake("","int",E958))),"")</f>
        <v>7.2836307938835292</v>
      </c>
      <c r="G958" s="42">
        <f>IF($D$22,[1]!obget([1]!obcall("",$B$23,"get",[1]!obMake("","int",E958)))^2,"")</f>
        <v>0.17618257470095253</v>
      </c>
      <c r="H958" s="42">
        <f>IF($D$22,[1]!obget([1]!obcall("",$B$24,"get",[1]!obMake("","int",E958))),"")</f>
        <v>0.23864720736534806</v>
      </c>
    </row>
    <row r="959" spans="2:8" x14ac:dyDescent="0.3">
      <c r="B959" s="42">
        <f t="shared" si="37"/>
        <v>46.6</v>
      </c>
      <c r="D959" s="45">
        <f>IF($C$13,[1]!obget([1]!obcall("",$B$13,"getInitialMargin",[1]!obMake("","double",$B959))),"")</f>
        <v>0</v>
      </c>
      <c r="E959" s="42">
        <f t="shared" si="38"/>
        <v>932</v>
      </c>
      <c r="F959" s="42">
        <f>IF($D$22,[1]!obget([1]!obcall("",$B$22,"get",[1]!obMake("","int",E959))),"")</f>
        <v>11.928314527466689</v>
      </c>
      <c r="G959" s="42">
        <f>IF($D$22,[1]!obget([1]!obcall("",$B$23,"get",[1]!obMake("","int",E959)))^2,"")</f>
        <v>2.5389575575008467</v>
      </c>
      <c r="H959" s="42">
        <f>IF($D$22,[1]!obget([1]!obcall("",$B$24,"get",[1]!obMake("","int",E959))),"")</f>
        <v>0.84973649621277225</v>
      </c>
    </row>
    <row r="960" spans="2:8" x14ac:dyDescent="0.3">
      <c r="B960" s="42">
        <f t="shared" si="37"/>
        <v>46.650000000000006</v>
      </c>
      <c r="D960" s="45">
        <f>IF($C$13,[1]!obget([1]!obcall("",$B$13,"getInitialMargin",[1]!obMake("","double",$B960))),"")</f>
        <v>0</v>
      </c>
      <c r="E960" s="42">
        <f t="shared" si="38"/>
        <v>933</v>
      </c>
      <c r="F960" s="42">
        <f>IF($D$22,[1]!obget([1]!obcall("",$B$22,"get",[1]!obMake("","int",E960))),"")</f>
        <v>4.7137103753701455</v>
      </c>
      <c r="G960" s="42">
        <f>IF($D$22,[1]!obget([1]!obcall("",$B$23,"get",[1]!obMake("","int",E960)))^2,"")</f>
        <v>0.27894463589460117</v>
      </c>
      <c r="H960" s="42">
        <f>IF($D$22,[1]!obget([1]!obcall("",$B$24,"get",[1]!obMake("","int",E960))),"")</f>
        <v>0.31872900620976874</v>
      </c>
    </row>
    <row r="961" spans="2:8" x14ac:dyDescent="0.3">
      <c r="B961" s="42">
        <f t="shared" si="37"/>
        <v>46.7</v>
      </c>
      <c r="D961" s="45">
        <f>IF($C$13,[1]!obget([1]!obcall("",$B$13,"getInitialMargin",[1]!obMake("","double",$B961))),"")</f>
        <v>0</v>
      </c>
      <c r="E961" s="42">
        <f t="shared" si="38"/>
        <v>934</v>
      </c>
      <c r="F961" s="42">
        <f>IF($D$22,[1]!obget([1]!obcall("",$B$22,"get",[1]!obMake("","int",E961))),"")</f>
        <v>10.220098456187674</v>
      </c>
      <c r="G961" s="42">
        <f>IF($D$22,[1]!obget([1]!obcall("",$B$23,"get",[1]!obMake("","int",E961)))^2,"")</f>
        <v>1.715055600437357E-3</v>
      </c>
      <c r="H961" s="42">
        <f>IF($D$22,[1]!obget([1]!obcall("",$B$24,"get",[1]!obMake("","int",E961))),"")</f>
        <v>0.51184993963594927</v>
      </c>
    </row>
    <row r="962" spans="2:8" x14ac:dyDescent="0.3">
      <c r="B962" s="42">
        <f t="shared" si="37"/>
        <v>46.75</v>
      </c>
      <c r="D962" s="45">
        <f>IF($C$13,[1]!obget([1]!obcall("",$B$13,"getInitialMargin",[1]!obMake("","double",$B962))),"")</f>
        <v>0</v>
      </c>
      <c r="E962" s="42">
        <f t="shared" si="38"/>
        <v>935</v>
      </c>
      <c r="F962" s="42">
        <f>IF($D$22,[1]!obget([1]!obcall("",$B$22,"get",[1]!obMake("","int",E962))),"")</f>
        <v>4.8069177730403201</v>
      </c>
      <c r="G962" s="42">
        <f>IF($D$22,[1]!obget([1]!obcall("",$B$23,"get",[1]!obMake("","int",E962)))^2,"")</f>
        <v>0.11932615355347431</v>
      </c>
      <c r="H962" s="42">
        <f>IF($D$22,[1]!obget([1]!obcall("",$B$24,"get",[1]!obMake("","int",E962))),"")</f>
        <v>0.31061767127573447</v>
      </c>
    </row>
    <row r="963" spans="2:8" x14ac:dyDescent="0.3">
      <c r="B963" s="42">
        <f t="shared" si="37"/>
        <v>46.800000000000004</v>
      </c>
      <c r="D963" s="45">
        <f>IF($C$13,[1]!obget([1]!obcall("",$B$13,"getInitialMargin",[1]!obMake("","double",$B963))),"")</f>
        <v>0</v>
      </c>
      <c r="E963" s="42">
        <f t="shared" si="38"/>
        <v>936</v>
      </c>
      <c r="F963" s="42">
        <f>IF($D$22,[1]!obget([1]!obcall("",$B$22,"get",[1]!obMake("","int",E963))),"")</f>
        <v>9.0500813816389396</v>
      </c>
      <c r="G963" s="42">
        <f>IF($D$22,[1]!obget([1]!obcall("",$B$23,"get",[1]!obMake("","int",E963)))^2,"")</f>
        <v>0.20845575994741924</v>
      </c>
      <c r="H963" s="42">
        <f>IF($D$22,[1]!obget([1]!obcall("",$B$24,"get",[1]!obMake("","int",E963))),"")</f>
        <v>0.35637692865034865</v>
      </c>
    </row>
    <row r="964" spans="2:8" x14ac:dyDescent="0.3">
      <c r="B964" s="42">
        <f t="shared" si="37"/>
        <v>46.85</v>
      </c>
      <c r="D964" s="45">
        <f>IF($C$13,[1]!obget([1]!obcall("",$B$13,"getInitialMargin",[1]!obMake("","double",$B964))),"")</f>
        <v>0</v>
      </c>
      <c r="E964" s="42">
        <f t="shared" si="38"/>
        <v>937</v>
      </c>
      <c r="F964" s="42">
        <f>IF($D$22,[1]!obget([1]!obcall("",$B$22,"get",[1]!obMake("","int",E964))),"")</f>
        <v>9.2512884765082983</v>
      </c>
      <c r="G964" s="42">
        <f>IF($D$22,[1]!obget([1]!obcall("",$B$23,"get",[1]!obMake("","int",E964)))^2,"")</f>
        <v>7.3094046622173489E-2</v>
      </c>
      <c r="H964" s="42">
        <f>IF($D$22,[1]!obget([1]!obcall("",$B$24,"get",[1]!obMake("","int",E964))),"")</f>
        <v>0.37871675677017747</v>
      </c>
    </row>
    <row r="965" spans="2:8" x14ac:dyDescent="0.3">
      <c r="B965" s="42">
        <f t="shared" si="37"/>
        <v>46.900000000000006</v>
      </c>
      <c r="D965" s="45">
        <f>IF($C$13,[1]!obget([1]!obcall("",$B$13,"getInitialMargin",[1]!obMake("","double",$B965))),"")</f>
        <v>0</v>
      </c>
      <c r="E965" s="42">
        <f t="shared" si="38"/>
        <v>938</v>
      </c>
      <c r="F965" s="42">
        <f>IF($D$22,[1]!obget([1]!obcall("",$B$22,"get",[1]!obMake("","int",E965))),"")</f>
        <v>14.33553799012541</v>
      </c>
      <c r="G965" s="42">
        <f>IF($D$22,[1]!obget([1]!obcall("",$B$23,"get",[1]!obMake("","int",E965)))^2,"")</f>
        <v>0.84623853977862529</v>
      </c>
      <c r="H965" s="42">
        <f>IF($D$22,[1]!obget([1]!obcall("",$B$24,"get",[1]!obMake("","int",E965))),"")</f>
        <v>1.5493392688899661</v>
      </c>
    </row>
    <row r="966" spans="2:8" x14ac:dyDescent="0.3">
      <c r="B966" s="42">
        <f t="shared" si="37"/>
        <v>46.95</v>
      </c>
      <c r="D966" s="45">
        <f>IF($C$13,[1]!obget([1]!obcall("",$B$13,"getInitialMargin",[1]!obMake("","double",$B966))),"")</f>
        <v>0</v>
      </c>
      <c r="E966" s="42">
        <f t="shared" si="38"/>
        <v>939</v>
      </c>
      <c r="F966" s="42">
        <f>IF($D$22,[1]!obget([1]!obcall("",$B$22,"get",[1]!obMake("","int",E966))),"")</f>
        <v>8.132871167091885</v>
      </c>
      <c r="G966" s="42">
        <f>IF($D$22,[1]!obget([1]!obcall("",$B$23,"get",[1]!obMake("","int",E966)))^2,"")</f>
        <v>7.8667101932534886E-2</v>
      </c>
      <c r="H966" s="42">
        <f>IF($D$22,[1]!obget([1]!obcall("",$B$24,"get",[1]!obMake("","int",E966))),"")</f>
        <v>0.27767789081922123</v>
      </c>
    </row>
    <row r="967" spans="2:8" x14ac:dyDescent="0.3">
      <c r="B967" s="42">
        <f t="shared" si="37"/>
        <v>47</v>
      </c>
      <c r="D967" s="45">
        <f>IF($C$13,[1]!obget([1]!obcall("",$B$13,"getInitialMargin",[1]!obMake("","double",$B967))),"")</f>
        <v>0</v>
      </c>
      <c r="E967" s="42">
        <f t="shared" si="38"/>
        <v>940</v>
      </c>
      <c r="F967" s="42">
        <f>IF($D$22,[1]!obget([1]!obcall("",$B$22,"get",[1]!obMake("","int",E967))),"")</f>
        <v>7.8015255682609288</v>
      </c>
      <c r="G967" s="42">
        <f>IF($D$22,[1]!obget([1]!obcall("",$B$23,"get",[1]!obMake("","int",E967)))^2,"")</f>
        <v>3.0902455508703266E-2</v>
      </c>
      <c r="H967" s="42">
        <f>IF($D$22,[1]!obget([1]!obcall("",$B$24,"get",[1]!obMake("","int",E967))),"")</f>
        <v>0.25857884036187673</v>
      </c>
    </row>
    <row r="968" spans="2:8" x14ac:dyDescent="0.3">
      <c r="B968" s="42">
        <f t="shared" si="37"/>
        <v>47.050000000000004</v>
      </c>
      <c r="D968" s="45">
        <f>IF($C$13,[1]!obget([1]!obcall("",$B$13,"getInitialMargin",[1]!obMake("","double",$B968))),"")</f>
        <v>0</v>
      </c>
      <c r="E968" s="42">
        <f t="shared" si="38"/>
        <v>941</v>
      </c>
      <c r="F968" s="42">
        <f>IF($D$22,[1]!obget([1]!obcall("",$B$22,"get",[1]!obMake("","int",E968))),"")</f>
        <v>4.0154225317887731</v>
      </c>
      <c r="G968" s="42">
        <f>IF($D$22,[1]!obget([1]!obcall("",$B$23,"get",[1]!obMake("","int",E968)))^2,"")</f>
        <v>3.4806281774698972E-3</v>
      </c>
      <c r="H968" s="42">
        <f>IF($D$22,[1]!obget([1]!obcall("",$B$24,"get",[1]!obMake("","int",E968))),"")</f>
        <v>0.39196342227815562</v>
      </c>
    </row>
    <row r="969" spans="2:8" x14ac:dyDescent="0.3">
      <c r="B969" s="42">
        <f t="shared" si="37"/>
        <v>47.1</v>
      </c>
      <c r="D969" s="45">
        <f>IF($C$13,[1]!obget([1]!obcall("",$B$13,"getInitialMargin",[1]!obMake("","double",$B969))),"")</f>
        <v>0</v>
      </c>
      <c r="E969" s="42">
        <f t="shared" si="38"/>
        <v>942</v>
      </c>
      <c r="F969" s="42">
        <f>IF($D$22,[1]!obget([1]!obcall("",$B$22,"get",[1]!obMake("","int",E969))),"")</f>
        <v>10.522500949098594</v>
      </c>
      <c r="G969" s="42">
        <f>IF($D$22,[1]!obget([1]!obcall("",$B$23,"get",[1]!obMake("","int",E969)))^2,"")</f>
        <v>0.24710698458056804</v>
      </c>
      <c r="H969" s="42">
        <f>IF($D$22,[1]!obget([1]!obcall("",$B$24,"get",[1]!obMake("","int",E969))),"")</f>
        <v>0.56207659480397565</v>
      </c>
    </row>
    <row r="970" spans="2:8" x14ac:dyDescent="0.3">
      <c r="B970" s="42">
        <f t="shared" si="37"/>
        <v>47.150000000000006</v>
      </c>
      <c r="D970" s="45">
        <f>IF($C$13,[1]!obget([1]!obcall("",$B$13,"getInitialMargin",[1]!obMake("","double",$B970))),"")</f>
        <v>0</v>
      </c>
      <c r="E970" s="42">
        <f t="shared" si="38"/>
        <v>943</v>
      </c>
      <c r="F970" s="42">
        <f>IF($D$22,[1]!obget([1]!obcall("",$B$22,"get",[1]!obMake("","int",E970))),"")</f>
        <v>28.260624490351148</v>
      </c>
      <c r="G970" s="42">
        <f>IF($D$22,[1]!obget([1]!obcall("",$B$23,"get",[1]!obMake("","int",E970)))^2,"")</f>
        <v>0.2947069424628978</v>
      </c>
      <c r="H970" s="42">
        <f>IF($D$22,[1]!obget([1]!obcall("",$B$24,"get",[1]!obMake("","int",E970))),"")</f>
        <v>10.72609787950031</v>
      </c>
    </row>
    <row r="971" spans="2:8" x14ac:dyDescent="0.3">
      <c r="B971" s="42">
        <f t="shared" si="37"/>
        <v>47.2</v>
      </c>
      <c r="D971" s="45">
        <f>IF($C$13,[1]!obget([1]!obcall("",$B$13,"getInitialMargin",[1]!obMake("","double",$B971))),"")</f>
        <v>0</v>
      </c>
      <c r="E971" s="42">
        <f t="shared" si="38"/>
        <v>944</v>
      </c>
      <c r="F971" s="42">
        <f>IF($D$22,[1]!obget([1]!obcall("",$B$22,"get",[1]!obMake("","int",E971))),"")</f>
        <v>9.2164357411258546</v>
      </c>
      <c r="G971" s="42">
        <f>IF($D$22,[1]!obget([1]!obcall("",$B$23,"get",[1]!obMake("","int",E971)))^2,"")</f>
        <v>0.90030110471128699</v>
      </c>
      <c r="H971" s="42">
        <f>IF($D$22,[1]!obget([1]!obcall("",$B$24,"get",[1]!obMake("","int",E971))),"")</f>
        <v>0.37471631708177688</v>
      </c>
    </row>
    <row r="972" spans="2:8" x14ac:dyDescent="0.3">
      <c r="B972" s="42">
        <f t="shared" si="37"/>
        <v>47.25</v>
      </c>
      <c r="D972" s="45">
        <f>IF($C$13,[1]!obget([1]!obcall("",$B$13,"getInitialMargin",[1]!obMake("","double",$B972))),"")</f>
        <v>0</v>
      </c>
      <c r="E972" s="42">
        <f t="shared" si="38"/>
        <v>945</v>
      </c>
      <c r="F972" s="42">
        <f>IF($D$22,[1]!obget([1]!obcall("",$B$22,"get",[1]!obMake("","int",E972))),"")</f>
        <v>14.935026569376873</v>
      </c>
      <c r="G972" s="42">
        <f>IF($D$22,[1]!obget([1]!obcall("",$B$23,"get",[1]!obMake("","int",E972)))^2,"")</f>
        <v>1.0370040069251787</v>
      </c>
      <c r="H972" s="42">
        <f>IF($D$22,[1]!obget([1]!obcall("",$B$24,"get",[1]!obMake("","int",E972))),"")</f>
        <v>1.7642224660773769</v>
      </c>
    </row>
    <row r="973" spans="2:8" x14ac:dyDescent="0.3">
      <c r="B973" s="42">
        <f t="shared" si="37"/>
        <v>47.300000000000004</v>
      </c>
      <c r="D973" s="45">
        <f>IF($C$13,[1]!obget([1]!obcall("",$B$13,"getInitialMargin",[1]!obMake("","double",$B973))),"")</f>
        <v>0</v>
      </c>
      <c r="E973" s="42">
        <f t="shared" si="38"/>
        <v>946</v>
      </c>
      <c r="F973" s="42">
        <f>IF($D$22,[1]!obget([1]!obcall("",$B$22,"get",[1]!obMake("","int",E973))),"")</f>
        <v>8.888702734226813</v>
      </c>
      <c r="G973" s="42">
        <f>IF($D$22,[1]!obget([1]!obcall("",$B$23,"get",[1]!obMake("","int",E973)))^2,"")</f>
        <v>1.0250086087495078</v>
      </c>
      <c r="H973" s="42">
        <f>IF($D$22,[1]!obget([1]!obcall("",$B$24,"get",[1]!obMake("","int",E973))),"")</f>
        <v>0.33977901503461294</v>
      </c>
    </row>
    <row r="974" spans="2:8" x14ac:dyDescent="0.3">
      <c r="B974" s="42">
        <f t="shared" si="37"/>
        <v>47.35</v>
      </c>
      <c r="D974" s="45">
        <f>IF($C$13,[1]!obget([1]!obcall("",$B$13,"getInitialMargin",[1]!obMake("","double",$B974))),"")</f>
        <v>0</v>
      </c>
      <c r="E974" s="42">
        <f t="shared" si="38"/>
        <v>947</v>
      </c>
      <c r="F974" s="42">
        <f>IF($D$22,[1]!obget([1]!obcall("",$B$22,"get",[1]!obMake("","int",E974))),"")</f>
        <v>6.917665740438963</v>
      </c>
      <c r="G974" s="42">
        <f>IF($D$22,[1]!obget([1]!obcall("",$B$23,"get",[1]!obMake("","int",E974)))^2,"")</f>
        <v>2.0464677296874251E-2</v>
      </c>
      <c r="H974" s="42">
        <f>IF($D$22,[1]!obget([1]!obcall("",$B$24,"get",[1]!obMake("","int",E974))),"")</f>
        <v>0.23185855023616608</v>
      </c>
    </row>
    <row r="975" spans="2:8" x14ac:dyDescent="0.3">
      <c r="B975" s="42">
        <f t="shared" si="37"/>
        <v>47.400000000000006</v>
      </c>
      <c r="D975" s="45">
        <f>IF($C$13,[1]!obget([1]!obcall("",$B$13,"getInitialMargin",[1]!obMake("","double",$B975))),"")</f>
        <v>0</v>
      </c>
      <c r="E975" s="42">
        <f t="shared" si="38"/>
        <v>948</v>
      </c>
      <c r="F975" s="42">
        <f>IF($D$22,[1]!obget([1]!obcall("",$B$22,"get",[1]!obMake("","int",E975))),"")</f>
        <v>3.3072612810661863</v>
      </c>
      <c r="G975" s="42">
        <f>IF($D$22,[1]!obget([1]!obcall("",$B$23,"get",[1]!obMake("","int",E975)))^2,"")</f>
        <v>1.5133082725560271E-2</v>
      </c>
      <c r="H975" s="42">
        <f>IF($D$22,[1]!obget([1]!obcall("",$B$24,"get",[1]!obMake("","int",E975))),"")</f>
        <v>0.48869840093523548</v>
      </c>
    </row>
    <row r="976" spans="2:8" x14ac:dyDescent="0.3">
      <c r="B976" s="42">
        <f t="shared" si="37"/>
        <v>47.45</v>
      </c>
      <c r="D976" s="45">
        <f>IF($C$13,[1]!obget([1]!obcall("",$B$13,"getInitialMargin",[1]!obMake("","double",$B976))),"")</f>
        <v>0</v>
      </c>
      <c r="E976" s="42">
        <f t="shared" si="38"/>
        <v>949</v>
      </c>
      <c r="F976" s="42">
        <f>IF($D$22,[1]!obget([1]!obcall("",$B$22,"get",[1]!obMake("","int",E976))),"")</f>
        <v>4.9937767303373946</v>
      </c>
      <c r="G976" s="42">
        <f>IF($D$22,[1]!obget([1]!obcall("",$B$23,"get",[1]!obMake("","int",E976)))^2,"")</f>
        <v>1.6714903236420296E-2</v>
      </c>
      <c r="H976" s="42">
        <f>IF($D$22,[1]!obget([1]!obcall("",$B$24,"get",[1]!obMake("","int",E976))),"")</f>
        <v>0.2955367408480698</v>
      </c>
    </row>
    <row r="977" spans="2:8" x14ac:dyDescent="0.3">
      <c r="B977" s="42">
        <f t="shared" si="37"/>
        <v>47.5</v>
      </c>
      <c r="D977" s="45">
        <f>IF($C$13,[1]!obget([1]!obcall("",$B$13,"getInitialMargin",[1]!obMake("","double",$B977))),"")</f>
        <v>0</v>
      </c>
      <c r="E977" s="42">
        <f t="shared" si="38"/>
        <v>950</v>
      </c>
      <c r="F977" s="42">
        <f>IF($D$22,[1]!obget([1]!obcall("",$B$22,"get",[1]!obMake("","int",E977))),"")</f>
        <v>8.0579611416717611</v>
      </c>
      <c r="G977" s="42">
        <f>IF($D$22,[1]!obget([1]!obcall("",$B$23,"get",[1]!obMake("","int",E977)))^2,"")</f>
        <v>1.8494377141471674E-2</v>
      </c>
      <c r="H977" s="42">
        <f>IF($D$22,[1]!obget([1]!obcall("",$B$24,"get",[1]!obMake("","int",E977))),"")</f>
        <v>0.27292673022626079</v>
      </c>
    </row>
    <row r="978" spans="2:8" x14ac:dyDescent="0.3">
      <c r="B978" s="42">
        <f t="shared" si="37"/>
        <v>47.550000000000004</v>
      </c>
      <c r="D978" s="45">
        <f>IF($C$13,[1]!obget([1]!obcall("",$B$13,"getInitialMargin",[1]!obMake("","double",$B978))),"")</f>
        <v>0</v>
      </c>
      <c r="E978" s="42">
        <f t="shared" si="38"/>
        <v>951</v>
      </c>
      <c r="F978" s="42">
        <f>IF($D$22,[1]!obget([1]!obcall("",$B$22,"get",[1]!obMake("","int",E978))),"")</f>
        <v>11.866624974854261</v>
      </c>
      <c r="G978" s="42">
        <f>IF($D$22,[1]!obget([1]!obcall("",$B$23,"get",[1]!obMake("","int",E978)))^2,"")</f>
        <v>8.3034427361952652</v>
      </c>
      <c r="H978" s="42">
        <f>IF($D$22,[1]!obget([1]!obcall("",$B$24,"get",[1]!obMake("","int",E978))),"")</f>
        <v>0.83524321551113712</v>
      </c>
    </row>
    <row r="979" spans="2:8" x14ac:dyDescent="0.3">
      <c r="B979" s="42">
        <f t="shared" si="37"/>
        <v>47.6</v>
      </c>
      <c r="D979" s="45">
        <f>IF($C$13,[1]!obget([1]!obcall("",$B$13,"getInitialMargin",[1]!obMake("","double",$B979))),"")</f>
        <v>0</v>
      </c>
      <c r="E979" s="42">
        <f t="shared" si="38"/>
        <v>952</v>
      </c>
      <c r="F979" s="42">
        <f>IF($D$22,[1]!obget([1]!obcall("",$B$22,"get",[1]!obMake("","int",E979))),"")</f>
        <v>6.694010882171642</v>
      </c>
      <c r="G979" s="42">
        <f>IF($D$22,[1]!obget([1]!obcall("",$B$23,"get",[1]!obMake("","int",E979)))^2,"")</f>
        <v>2.0926315488887497E-2</v>
      </c>
      <c r="H979" s="42">
        <f>IF($D$22,[1]!obget([1]!obcall("",$B$24,"get",[1]!obMake("","int",E979))),"")</f>
        <v>0.23068416759555244</v>
      </c>
    </row>
    <row r="980" spans="2:8" x14ac:dyDescent="0.3">
      <c r="B980" s="42">
        <f t="shared" si="37"/>
        <v>47.650000000000006</v>
      </c>
      <c r="D980" s="45">
        <f>IF($C$13,[1]!obget([1]!obcall("",$B$13,"getInitialMargin",[1]!obMake("","double",$B980))),"")</f>
        <v>0</v>
      </c>
      <c r="E980" s="42">
        <f t="shared" si="38"/>
        <v>953</v>
      </c>
      <c r="F980" s="42">
        <f>IF($D$22,[1]!obget([1]!obcall("",$B$22,"get",[1]!obMake("","int",E980))),"")</f>
        <v>8.7681384734683121</v>
      </c>
      <c r="G980" s="42">
        <f>IF($D$22,[1]!obget([1]!obcall("",$B$23,"get",[1]!obMake("","int",E980)))^2,"")</f>
        <v>0.57471166853451627</v>
      </c>
      <c r="H980" s="42">
        <f>IF($D$22,[1]!obget([1]!obcall("",$B$24,"get",[1]!obMake("","int",E980))),"")</f>
        <v>0.32814560171593699</v>
      </c>
    </row>
    <row r="981" spans="2:8" x14ac:dyDescent="0.3">
      <c r="B981" s="42">
        <f t="shared" si="37"/>
        <v>47.7</v>
      </c>
      <c r="D981" s="45">
        <f>IF($C$13,[1]!obget([1]!obcall("",$B$13,"getInitialMargin",[1]!obMake("","double",$B981))),"")</f>
        <v>0</v>
      </c>
      <c r="E981" s="42">
        <f t="shared" si="38"/>
        <v>954</v>
      </c>
      <c r="F981" s="42">
        <f>IF($D$22,[1]!obget([1]!obcall("",$B$22,"get",[1]!obMake("","int",E981))),"")</f>
        <v>5.3496460635919094</v>
      </c>
      <c r="G981" s="42">
        <f>IF($D$22,[1]!obget([1]!obcall("",$B$23,"get",[1]!obMake("","int",E981)))^2,"")</f>
        <v>9.4728483005153158E-2</v>
      </c>
      <c r="H981" s="42">
        <f>IF($D$22,[1]!obget([1]!obcall("",$B$24,"get",[1]!obMake("","int",E981))),"")</f>
        <v>0.27117176372015206</v>
      </c>
    </row>
    <row r="982" spans="2:8" x14ac:dyDescent="0.3">
      <c r="B982" s="42">
        <f t="shared" si="37"/>
        <v>47.75</v>
      </c>
      <c r="D982" s="45">
        <f>IF($C$13,[1]!obget([1]!obcall("",$B$13,"getInitialMargin",[1]!obMake("","double",$B982))),"")</f>
        <v>0</v>
      </c>
      <c r="E982" s="42">
        <f t="shared" si="38"/>
        <v>955</v>
      </c>
      <c r="F982" s="42">
        <f>IF($D$22,[1]!obget([1]!obcall("",$B$22,"get",[1]!obMake("","int",E982))),"")</f>
        <v>11.17230331896025</v>
      </c>
      <c r="G982" s="42">
        <f>IF($D$22,[1]!obget([1]!obcall("",$B$23,"get",[1]!obMake("","int",E982)))^2,"")</f>
        <v>0.54806029618523566</v>
      </c>
      <c r="H982" s="42">
        <f>IF($D$22,[1]!obget([1]!obcall("",$B$24,"get",[1]!obMake("","int",E982))),"")</f>
        <v>0.68395968719074451</v>
      </c>
    </row>
    <row r="983" spans="2:8" x14ac:dyDescent="0.3">
      <c r="B983" s="42">
        <f t="shared" si="37"/>
        <v>47.800000000000004</v>
      </c>
      <c r="D983" s="45">
        <f>IF($C$13,[1]!obget([1]!obcall("",$B$13,"getInitialMargin",[1]!obMake("","double",$B983))),"")</f>
        <v>0</v>
      </c>
      <c r="E983" s="42">
        <f t="shared" si="38"/>
        <v>956</v>
      </c>
      <c r="F983" s="42">
        <f>IF($D$22,[1]!obget([1]!obcall("",$B$22,"get",[1]!obMake("","int",E983))),"")</f>
        <v>11.308116437324804</v>
      </c>
      <c r="G983" s="42">
        <f>IF($D$22,[1]!obget([1]!obcall("",$B$23,"get",[1]!obMake("","int",E983)))^2,"")</f>
        <v>1.5558526403476514</v>
      </c>
      <c r="H983" s="42">
        <f>IF($D$22,[1]!obget([1]!obcall("",$B$24,"get",[1]!obMake("","int",E983))),"")</f>
        <v>0.71184067985177757</v>
      </c>
    </row>
    <row r="984" spans="2:8" x14ac:dyDescent="0.3">
      <c r="B984" s="42">
        <f t="shared" si="37"/>
        <v>47.85</v>
      </c>
      <c r="D984" s="45">
        <f>IF($C$13,[1]!obget([1]!obcall("",$B$13,"getInitialMargin",[1]!obMake("","double",$B984))),"")</f>
        <v>0</v>
      </c>
      <c r="E984" s="42">
        <f t="shared" si="38"/>
        <v>957</v>
      </c>
      <c r="F984" s="42">
        <f>IF($D$22,[1]!obget([1]!obcall("",$B$22,"get",[1]!obMake("","int",E984))),"")</f>
        <v>8.8566043920787685</v>
      </c>
      <c r="G984" s="42">
        <f>IF($D$22,[1]!obget([1]!obcall("",$B$23,"get",[1]!obMake("","int",E984)))^2,"")</f>
        <v>7.8146729711979281</v>
      </c>
      <c r="H984" s="42">
        <f>IF($D$22,[1]!obget([1]!obcall("",$B$24,"get",[1]!obMake("","int",E984))),"")</f>
        <v>0.33661775265119531</v>
      </c>
    </row>
    <row r="985" spans="2:8" x14ac:dyDescent="0.3">
      <c r="B985" s="42">
        <f t="shared" si="37"/>
        <v>47.900000000000006</v>
      </c>
      <c r="D985" s="45">
        <f>IF($C$13,[1]!obget([1]!obcall("",$B$13,"getInitialMargin",[1]!obMake("","double",$B985))),"")</f>
        <v>0</v>
      </c>
      <c r="E985" s="42">
        <f t="shared" si="38"/>
        <v>958</v>
      </c>
      <c r="F985" s="42">
        <f>IF($D$22,[1]!obget([1]!obcall("",$B$22,"get",[1]!obMake("","int",E985))),"")</f>
        <v>11.666561300480547</v>
      </c>
      <c r="G985" s="42">
        <f>IF($D$22,[1]!obget([1]!obcall("",$B$23,"get",[1]!obMake("","int",E985)))^2,"")</f>
        <v>0.16959759928396331</v>
      </c>
      <c r="H985" s="42">
        <f>IF($D$22,[1]!obget([1]!obcall("",$B$24,"get",[1]!obMake("","int",E985))),"")</f>
        <v>0.78942162796031745</v>
      </c>
    </row>
    <row r="986" spans="2:8" x14ac:dyDescent="0.3">
      <c r="B986" s="42">
        <f t="shared" si="37"/>
        <v>47.95</v>
      </c>
      <c r="D986" s="45">
        <f>IF($C$13,[1]!obget([1]!obcall("",$B$13,"getInitialMargin",[1]!obMake("","double",$B986))),"")</f>
        <v>0</v>
      </c>
      <c r="E986" s="42">
        <f t="shared" si="38"/>
        <v>959</v>
      </c>
      <c r="F986" s="42">
        <f>IF($D$22,[1]!obget([1]!obcall("",$B$22,"get",[1]!obMake("","int",E986))),"")</f>
        <v>9.2866155635461816</v>
      </c>
      <c r="G986" s="42">
        <f>IF($D$22,[1]!obget([1]!obcall("",$B$23,"get",[1]!obMake("","int",E986)))^2,"")</f>
        <v>8.0025323085840303E-2</v>
      </c>
      <c r="H986" s="42">
        <f>IF($D$22,[1]!obget([1]!obcall("",$B$24,"get",[1]!obMake("","int",E986))),"")</f>
        <v>0.38282756370158033</v>
      </c>
    </row>
    <row r="987" spans="2:8" x14ac:dyDescent="0.3">
      <c r="B987" s="42">
        <f t="shared" ref="B987:B1042" si="39">IF($D$22,(ROW(A987)-ROW($A$27))*$C$17,"")</f>
        <v>48</v>
      </c>
      <c r="D987" s="45">
        <f>IF($C$13,[1]!obget([1]!obcall("",$B$13,"getInitialMargin",[1]!obMake("","double",$B987))),"")</f>
        <v>0</v>
      </c>
      <c r="E987" s="42">
        <f t="shared" si="38"/>
        <v>960</v>
      </c>
      <c r="F987" s="42">
        <f>IF($D$22,[1]!obget([1]!obcall("",$B$22,"get",[1]!obMake("","int",E987))),"")</f>
        <v>8.6269714700242623</v>
      </c>
      <c r="G987" s="42">
        <f>IF($D$22,[1]!obget([1]!obcall("",$B$23,"get",[1]!obMake("","int",E987)))^2,"")</f>
        <v>4.2080831164326989E-2</v>
      </c>
      <c r="H987" s="42">
        <f>IF($D$22,[1]!obget([1]!obcall("",$B$24,"get",[1]!obMake("","int",E987))),"")</f>
        <v>0.31535757587665403</v>
      </c>
    </row>
    <row r="988" spans="2:8" x14ac:dyDescent="0.3">
      <c r="B988" s="42">
        <f t="shared" si="39"/>
        <v>48.050000000000004</v>
      </c>
      <c r="D988" s="45">
        <f>IF($C$13,[1]!obget([1]!obcall("",$B$13,"getInitialMargin",[1]!obMake("","double",$B988))),"")</f>
        <v>0</v>
      </c>
      <c r="E988" s="42">
        <f t="shared" ref="E988:E1042" si="40">IF($D$22,E987+1,"")</f>
        <v>961</v>
      </c>
      <c r="F988" s="42">
        <f>IF($D$22,[1]!obget([1]!obcall("",$B$22,"get",[1]!obMake("","int",E988))),"")</f>
        <v>4.8802690310346213</v>
      </c>
      <c r="G988" s="42">
        <f>IF($D$22,[1]!obget([1]!obcall("",$B$23,"get",[1]!obMake("","int",E988)))^2,"")</f>
        <v>7.4599750555049221E-2</v>
      </c>
      <c r="H988" s="42">
        <f>IF($D$22,[1]!obget([1]!obcall("",$B$24,"get",[1]!obMake("","int",E988))),"")</f>
        <v>0.30450987506765448</v>
      </c>
    </row>
    <row r="989" spans="2:8" x14ac:dyDescent="0.3">
      <c r="B989" s="42">
        <f t="shared" si="39"/>
        <v>48.1</v>
      </c>
      <c r="D989" s="45">
        <f>IF($C$13,[1]!obget([1]!obcall("",$B$13,"getInitialMargin",[1]!obMake("","double",$B989))),"")</f>
        <v>0</v>
      </c>
      <c r="E989" s="42">
        <f t="shared" si="40"/>
        <v>962</v>
      </c>
      <c r="F989" s="42">
        <f>IF($D$22,[1]!obget([1]!obcall("",$B$22,"get",[1]!obMake("","int",E989))),"")</f>
        <v>9.7230148298325823</v>
      </c>
      <c r="G989" s="42">
        <f>IF($D$22,[1]!obget([1]!obcall("",$B$23,"get",[1]!obMake("","int",E989)))^2,"")</f>
        <v>3.9241247053414252E-2</v>
      </c>
      <c r="H989" s="42">
        <f>IF($D$22,[1]!obget([1]!obcall("",$B$24,"get",[1]!obMake("","int",E989))),"")</f>
        <v>0.43825208824887563</v>
      </c>
    </row>
    <row r="990" spans="2:8" x14ac:dyDescent="0.3">
      <c r="B990" s="42">
        <f t="shared" si="39"/>
        <v>48.150000000000006</v>
      </c>
      <c r="D990" s="45">
        <f>IF($C$13,[1]!obget([1]!obcall("",$B$13,"getInitialMargin",[1]!obMake("","double",$B990))),"")</f>
        <v>0</v>
      </c>
      <c r="E990" s="42">
        <f t="shared" si="40"/>
        <v>963</v>
      </c>
      <c r="F990" s="42">
        <f>IF($D$22,[1]!obget([1]!obcall("",$B$22,"get",[1]!obMake("","int",E990))),"")</f>
        <v>14.240631954584229</v>
      </c>
      <c r="G990" s="42">
        <f>IF($D$22,[1]!obget([1]!obcall("",$B$23,"get",[1]!obMake("","int",E990)))^2,"")</f>
        <v>4.3984444052246469E-2</v>
      </c>
      <c r="H990" s="42">
        <f>IF($D$22,[1]!obget([1]!obcall("",$B$24,"get",[1]!obMake("","int",E990))),"")</f>
        <v>1.5168072069221115</v>
      </c>
    </row>
    <row r="991" spans="2:8" x14ac:dyDescent="0.3">
      <c r="B991" s="42">
        <f t="shared" si="39"/>
        <v>48.2</v>
      </c>
      <c r="D991" s="45">
        <f>IF($C$13,[1]!obget([1]!obcall("",$B$13,"getInitialMargin",[1]!obMake("","double",$B991))),"")</f>
        <v>0</v>
      </c>
      <c r="E991" s="42">
        <f t="shared" si="40"/>
        <v>964</v>
      </c>
      <c r="F991" s="42">
        <f>IF($D$22,[1]!obget([1]!obcall("",$B$22,"get",[1]!obMake("","int",E991))),"")</f>
        <v>15.149391694861794</v>
      </c>
      <c r="G991" s="42">
        <f>IF($D$22,[1]!obget([1]!obcall("",$B$23,"get",[1]!obMake("","int",E991)))^2,"")</f>
        <v>1.0442370101089802</v>
      </c>
      <c r="H991" s="42">
        <f>IF($D$22,[1]!obget([1]!obcall("",$B$24,"get",[1]!obMake("","int",E991))),"")</f>
        <v>1.8449954656551277</v>
      </c>
    </row>
    <row r="992" spans="2:8" x14ac:dyDescent="0.3">
      <c r="B992" s="42">
        <f t="shared" si="39"/>
        <v>48.25</v>
      </c>
      <c r="D992" s="45">
        <f>IF($C$13,[1]!obget([1]!obcall("",$B$13,"getInitialMargin",[1]!obMake("","double",$B992))),"")</f>
        <v>0</v>
      </c>
      <c r="E992" s="42">
        <f t="shared" si="40"/>
        <v>965</v>
      </c>
      <c r="F992" s="42">
        <f>IF($D$22,[1]!obget([1]!obcall("",$B$22,"get",[1]!obMake("","int",E992))),"")</f>
        <v>6.4725088525146282</v>
      </c>
      <c r="G992" s="42">
        <f>IF($D$22,[1]!obget([1]!obcall("",$B$23,"get",[1]!obMake("","int",E992)))^2,"")</f>
        <v>3.9417385485782698E-3</v>
      </c>
      <c r="H992" s="42">
        <f>IF($D$22,[1]!obget([1]!obcall("",$B$24,"get",[1]!obMake("","int",E992))),"")</f>
        <v>0.23174512803376213</v>
      </c>
    </row>
    <row r="993" spans="2:8" x14ac:dyDescent="0.3">
      <c r="B993" s="42">
        <f t="shared" si="39"/>
        <v>48.300000000000004</v>
      </c>
      <c r="D993" s="45">
        <f>IF($C$13,[1]!obget([1]!obcall("",$B$13,"getInitialMargin",[1]!obMake("","double",$B993))),"")</f>
        <v>0</v>
      </c>
      <c r="E993" s="42">
        <f t="shared" si="40"/>
        <v>966</v>
      </c>
      <c r="F993" s="42">
        <f>IF($D$22,[1]!obget([1]!obcall("",$B$22,"get",[1]!obMake("","int",E993))),"")</f>
        <v>14.981105098946607</v>
      </c>
      <c r="G993" s="42">
        <f>IF($D$22,[1]!obget([1]!obcall("",$B$23,"get",[1]!obMake("","int",E993)))^2,"")</f>
        <v>5.196381009865942E-2</v>
      </c>
      <c r="H993" s="42">
        <f>IF($D$22,[1]!obget([1]!obcall("",$B$24,"get",[1]!obMake("","int",E993))),"")</f>
        <v>1.78140999938927</v>
      </c>
    </row>
    <row r="994" spans="2:8" x14ac:dyDescent="0.3">
      <c r="B994" s="42">
        <f t="shared" si="39"/>
        <v>48.35</v>
      </c>
      <c r="D994" s="45">
        <f>IF($C$13,[1]!obget([1]!obcall("",$B$13,"getInitialMargin",[1]!obMake("","double",$B994))),"")</f>
        <v>0</v>
      </c>
      <c r="E994" s="42">
        <f t="shared" si="40"/>
        <v>967</v>
      </c>
      <c r="F994" s="42">
        <f>IF($D$22,[1]!obget([1]!obcall("",$B$22,"get",[1]!obMake("","int",E994))),"")</f>
        <v>2.5893701159547158</v>
      </c>
      <c r="G994" s="42">
        <f>IF($D$22,[1]!obget([1]!obcall("",$B$23,"get",[1]!obMake("","int",E994)))^2,"")</f>
        <v>1.6023960712750546E-2</v>
      </c>
      <c r="H994" s="42">
        <f>IF($D$22,[1]!obget([1]!obcall("",$B$24,"get",[1]!obMake("","int",E994))),"")</f>
        <v>0.60985364316676238</v>
      </c>
    </row>
    <row r="995" spans="2:8" x14ac:dyDescent="0.3">
      <c r="B995" s="42">
        <f t="shared" si="39"/>
        <v>48.400000000000006</v>
      </c>
      <c r="D995" s="45">
        <f>IF($C$13,[1]!obget([1]!obcall("",$B$13,"getInitialMargin",[1]!obMake("","double",$B995))),"")</f>
        <v>0</v>
      </c>
      <c r="E995" s="42">
        <f t="shared" si="40"/>
        <v>968</v>
      </c>
      <c r="F995" s="42">
        <f>IF($D$22,[1]!obget([1]!obcall("",$B$22,"get",[1]!obMake("","int",E995))),"")</f>
        <v>20.389575712499685</v>
      </c>
      <c r="G995" s="42">
        <f>IF($D$22,[1]!obget([1]!obcall("",$B$23,"get",[1]!obMake("","int",E995)))^2,"")</f>
        <v>5.4123290160328601</v>
      </c>
      <c r="H995" s="42">
        <f>IF($D$22,[1]!obget([1]!obcall("",$B$24,"get",[1]!obMake("","int",E995))),"")</f>
        <v>4.464201133989711</v>
      </c>
    </row>
    <row r="996" spans="2:8" x14ac:dyDescent="0.3">
      <c r="B996" s="42">
        <f t="shared" si="39"/>
        <v>48.45</v>
      </c>
      <c r="D996" s="45">
        <f>IF($C$13,[1]!obget([1]!obcall("",$B$13,"getInitialMargin",[1]!obMake("","double",$B996))),"")</f>
        <v>0</v>
      </c>
      <c r="E996" s="42">
        <f t="shared" si="40"/>
        <v>969</v>
      </c>
      <c r="F996" s="42">
        <f>IF($D$22,[1]!obget([1]!obcall("",$B$22,"get",[1]!obMake("","int",E996))),"")</f>
        <v>15.474048370209019</v>
      </c>
      <c r="G996" s="42">
        <f>IF($D$22,[1]!obget([1]!obcall("",$B$23,"get",[1]!obMake("","int",E996)))^2,"")</f>
        <v>1.2515015171599366</v>
      </c>
      <c r="H996" s="42">
        <f>IF($D$22,[1]!obget([1]!obcall("",$B$24,"get",[1]!obMake("","int",E996))),"")</f>
        <v>1.971273571834101</v>
      </c>
    </row>
    <row r="997" spans="2:8" x14ac:dyDescent="0.3">
      <c r="B997" s="42">
        <f t="shared" si="39"/>
        <v>48.5</v>
      </c>
      <c r="D997" s="45">
        <f>IF($C$13,[1]!obget([1]!obcall("",$B$13,"getInitialMargin",[1]!obMake("","double",$B997))),"")</f>
        <v>0</v>
      </c>
      <c r="E997" s="42">
        <f t="shared" si="40"/>
        <v>970</v>
      </c>
      <c r="F997" s="42">
        <f>IF($D$22,[1]!obget([1]!obcall("",$B$22,"get",[1]!obMake("","int",E997))),"")</f>
        <v>10.559202583090791</v>
      </c>
      <c r="G997" s="42">
        <f>IF($D$22,[1]!obget([1]!obcall("",$B$23,"get",[1]!obMake("","int",E997)))^2,"")</f>
        <v>0.31942193797709939</v>
      </c>
      <c r="H997" s="42">
        <f>IF($D$22,[1]!obget([1]!obcall("",$B$24,"get",[1]!obMake("","int",E997))),"")</f>
        <v>0.56845316291826675</v>
      </c>
    </row>
    <row r="998" spans="2:8" x14ac:dyDescent="0.3">
      <c r="B998" s="42">
        <f t="shared" si="39"/>
        <v>48.550000000000004</v>
      </c>
      <c r="D998" s="45">
        <f>IF($C$13,[1]!obget([1]!obcall("",$B$13,"getInitialMargin",[1]!obMake("","double",$B998))),"")</f>
        <v>0</v>
      </c>
      <c r="E998" s="42">
        <f t="shared" si="40"/>
        <v>971</v>
      </c>
      <c r="F998" s="42">
        <f>IF($D$22,[1]!obget([1]!obcall("",$B$22,"get",[1]!obMake("","int",E998))),"")</f>
        <v>3.2364283663951734</v>
      </c>
      <c r="G998" s="42">
        <f>IF($D$22,[1]!obget([1]!obcall("",$B$23,"get",[1]!obMake("","int",E998)))^2,"")</f>
        <v>2.146438933204E-2</v>
      </c>
      <c r="H998" s="42">
        <f>IF($D$22,[1]!obget([1]!obcall("",$B$24,"get",[1]!obMake("","int",E998))),"")</f>
        <v>0.49961876671135541</v>
      </c>
    </row>
    <row r="999" spans="2:8" x14ac:dyDescent="0.3">
      <c r="B999" s="42">
        <f t="shared" si="39"/>
        <v>48.6</v>
      </c>
      <c r="D999" s="45">
        <f>IF($C$13,[1]!obget([1]!obcall("",$B$13,"getInitialMargin",[1]!obMake("","double",$B999))),"")</f>
        <v>0</v>
      </c>
      <c r="E999" s="42">
        <f t="shared" si="40"/>
        <v>972</v>
      </c>
      <c r="F999" s="42">
        <f>IF($D$22,[1]!obget([1]!obcall("",$B$22,"get",[1]!obMake("","int",E999))),"")</f>
        <v>9.7727978321304221</v>
      </c>
      <c r="G999" s="42">
        <f>IF($D$22,[1]!obget([1]!obcall("",$B$23,"get",[1]!obMake("","int",E999)))^2,"")</f>
        <v>0.47400453605146692</v>
      </c>
      <c r="H999" s="42">
        <f>IF($D$22,[1]!obget([1]!obcall("",$B$24,"get",[1]!obMake("","int",E999))),"")</f>
        <v>0.44512066036767051</v>
      </c>
    </row>
    <row r="1000" spans="2:8" x14ac:dyDescent="0.3">
      <c r="B1000" s="42">
        <f t="shared" si="39"/>
        <v>48.650000000000006</v>
      </c>
      <c r="D1000" s="45">
        <f>IF($C$13,[1]!obget([1]!obcall("",$B$13,"getInitialMargin",[1]!obMake("","double",$B1000))),"")</f>
        <v>0</v>
      </c>
      <c r="E1000" s="42">
        <f t="shared" si="40"/>
        <v>973</v>
      </c>
      <c r="F1000" s="42">
        <f>IF($D$22,[1]!obget([1]!obcall("",$B$22,"get",[1]!obMake("","int",E1000))),"")</f>
        <v>6.5613203247587961</v>
      </c>
      <c r="G1000" s="42">
        <f>IF($D$22,[1]!obget([1]!obcall("",$B$23,"get",[1]!obMake("","int",E1000)))^2,"")</f>
        <v>4.8397457195866939E-2</v>
      </c>
      <c r="H1000" s="42">
        <f>IF($D$22,[1]!obget([1]!obcall("",$B$24,"get",[1]!obMake("","int",E1000))),"")</f>
        <v>0.23105393135517882</v>
      </c>
    </row>
    <row r="1001" spans="2:8" x14ac:dyDescent="0.3">
      <c r="B1001" s="42">
        <f t="shared" si="39"/>
        <v>48.7</v>
      </c>
      <c r="D1001" s="45">
        <f>IF($C$13,[1]!obget([1]!obcall("",$B$13,"getInitialMargin",[1]!obMake("","double",$B1001))),"")</f>
        <v>0</v>
      </c>
      <c r="E1001" s="42">
        <f t="shared" si="40"/>
        <v>974</v>
      </c>
      <c r="F1001" s="42">
        <f>IF($D$22,[1]!obget([1]!obcall("",$B$22,"get",[1]!obMake("","int",E1001))),"")</f>
        <v>4.212682490783096</v>
      </c>
      <c r="G1001" s="42">
        <f>IF($D$22,[1]!obget([1]!obcall("",$B$23,"get",[1]!obMake("","int",E1001)))^2,"")</f>
        <v>0.1487912037317474</v>
      </c>
      <c r="H1001" s="42">
        <f>IF($D$22,[1]!obget([1]!obcall("",$B$24,"get",[1]!obMake("","int",E1001))),"")</f>
        <v>0.36904614915707185</v>
      </c>
    </row>
    <row r="1002" spans="2:8" x14ac:dyDescent="0.3">
      <c r="B1002" s="42">
        <f t="shared" si="39"/>
        <v>48.75</v>
      </c>
      <c r="D1002" s="45">
        <f>IF($C$13,[1]!obget([1]!obcall("",$B$13,"getInitialMargin",[1]!obMake("","double",$B1002))),"")</f>
        <v>0</v>
      </c>
      <c r="E1002" s="42">
        <f t="shared" si="40"/>
        <v>975</v>
      </c>
      <c r="F1002" s="42">
        <f>IF($D$22,[1]!obget([1]!obcall("",$B$22,"get",[1]!obMake("","int",E1002))),"")</f>
        <v>6.1954317983528799</v>
      </c>
      <c r="G1002" s="42">
        <f>IF($D$22,[1]!obget([1]!obcall("",$B$23,"get",[1]!obMake("","int",E1002)))^2,"")</f>
        <v>0.83708589489687002</v>
      </c>
      <c r="H1002" s="42">
        <f>IF($D$22,[1]!obget([1]!obcall("",$B$24,"get",[1]!obMake("","int",E1002))),"")</f>
        <v>0.23618820338138757</v>
      </c>
    </row>
    <row r="1003" spans="2:8" x14ac:dyDescent="0.3">
      <c r="B1003" s="42">
        <f t="shared" si="39"/>
        <v>48.800000000000004</v>
      </c>
      <c r="D1003" s="45">
        <f>IF($C$13,[1]!obget([1]!obcall("",$B$13,"getInitialMargin",[1]!obMake("","double",$B1003))),"")</f>
        <v>0</v>
      </c>
      <c r="E1003" s="42">
        <f t="shared" si="40"/>
        <v>976</v>
      </c>
      <c r="F1003" s="42">
        <f>IF($D$22,[1]!obget([1]!obcall("",$B$22,"get",[1]!obMake("","int",E1003))),"")</f>
        <v>8.3248493866112963</v>
      </c>
      <c r="G1003" s="42">
        <f>IF($D$22,[1]!obget([1]!obcall("",$B$23,"get",[1]!obMake("","int",E1003)))^2,"")</f>
        <v>2.7345248042671222</v>
      </c>
      <c r="H1003" s="42">
        <f>IF($D$22,[1]!obget([1]!obcall("",$B$24,"get",[1]!obMake("","int",E1003))),"")</f>
        <v>0.29100975716168143</v>
      </c>
    </row>
    <row r="1004" spans="2:8" x14ac:dyDescent="0.3">
      <c r="B1004" s="42">
        <f t="shared" si="39"/>
        <v>48.85</v>
      </c>
      <c r="D1004" s="45">
        <f>IF($C$13,[1]!obget([1]!obcall("",$B$13,"getInitialMargin",[1]!obMake("","double",$B1004))),"")</f>
        <v>0</v>
      </c>
      <c r="E1004" s="42">
        <f t="shared" si="40"/>
        <v>977</v>
      </c>
      <c r="F1004" s="42">
        <f>IF($D$22,[1]!obget([1]!obcall("",$B$22,"get",[1]!obMake("","int",E1004))),"")</f>
        <v>11.57987596683331</v>
      </c>
      <c r="G1004" s="42">
        <f>IF($D$22,[1]!obget([1]!obcall("",$B$23,"get",[1]!obMake("","int",E1004)))^2,"")</f>
        <v>6.2468599986260425E-3</v>
      </c>
      <c r="H1004" s="42">
        <f>IF($D$22,[1]!obget([1]!obcall("",$B$24,"get",[1]!obMake("","int",E1004))),"")</f>
        <v>0.77012831028780759</v>
      </c>
    </row>
    <row r="1005" spans="2:8" x14ac:dyDescent="0.3">
      <c r="B1005" s="42">
        <f t="shared" si="39"/>
        <v>48.900000000000006</v>
      </c>
      <c r="D1005" s="45">
        <f>IF($C$13,[1]!obget([1]!obcall("",$B$13,"getInitialMargin",[1]!obMake("","double",$B1005))),"")</f>
        <v>0</v>
      </c>
      <c r="E1005" s="42">
        <f t="shared" si="40"/>
        <v>978</v>
      </c>
      <c r="F1005" s="42">
        <f>IF($D$22,[1]!obget([1]!obcall("",$B$22,"get",[1]!obMake("","int",E1005))),"")</f>
        <v>9.8711646372169888</v>
      </c>
      <c r="G1005" s="42">
        <f>IF($D$22,[1]!obget([1]!obcall("",$B$23,"get",[1]!obMake("","int",E1005)))^2,"")</f>
        <v>0.30793893852439375</v>
      </c>
      <c r="H1005" s="42">
        <f>IF($D$22,[1]!obget([1]!obcall("",$B$24,"get",[1]!obMake("","int",E1005))),"")</f>
        <v>0.45902105192411158</v>
      </c>
    </row>
    <row r="1006" spans="2:8" x14ac:dyDescent="0.3">
      <c r="B1006" s="42">
        <f t="shared" si="39"/>
        <v>48.95</v>
      </c>
      <c r="D1006" s="45">
        <f>IF($C$13,[1]!obget([1]!obcall("",$B$13,"getInitialMargin",[1]!obMake("","double",$B1006))),"")</f>
        <v>0</v>
      </c>
      <c r="E1006" s="42">
        <f t="shared" si="40"/>
        <v>979</v>
      </c>
      <c r="F1006" s="42">
        <f>IF($D$22,[1]!obget([1]!obcall("",$B$22,"get",[1]!obMake("","int",E1006))),"")</f>
        <v>5.2609810527871836</v>
      </c>
      <c r="G1006" s="42">
        <f>IF($D$22,[1]!obget([1]!obcall("",$B$23,"get",[1]!obMake("","int",E1006)))^2,"")</f>
        <v>1.0500643304626389E-3</v>
      </c>
      <c r="H1006" s="42">
        <f>IF($D$22,[1]!obget([1]!obcall("",$B$24,"get",[1]!obMake("","int",E1006))),"")</f>
        <v>0.27670793271266447</v>
      </c>
    </row>
    <row r="1007" spans="2:8" x14ac:dyDescent="0.3">
      <c r="B1007" s="42">
        <f t="shared" si="39"/>
        <v>49</v>
      </c>
      <c r="D1007" s="45">
        <f>IF($C$13,[1]!obget([1]!obcall("",$B$13,"getInitialMargin",[1]!obMake("","double",$B1007))),"")</f>
        <v>0</v>
      </c>
      <c r="E1007" s="42">
        <f t="shared" si="40"/>
        <v>980</v>
      </c>
      <c r="F1007" s="42">
        <f>IF($D$22,[1]!obget([1]!obcall("",$B$22,"get",[1]!obMake("","int",E1007))),"")</f>
        <v>12.064616629366576</v>
      </c>
      <c r="G1007" s="42">
        <f>IF($D$22,[1]!obget([1]!obcall("",$B$23,"get",[1]!obMake("","int",E1007)))^2,"")</f>
        <v>0.21841260658507688</v>
      </c>
      <c r="H1007" s="42">
        <f>IF($D$22,[1]!obget([1]!obcall("",$B$24,"get",[1]!obMake("","int",E1007))),"")</f>
        <v>0.88236787007621942</v>
      </c>
    </row>
    <row r="1008" spans="2:8" x14ac:dyDescent="0.3">
      <c r="B1008" s="42">
        <f t="shared" si="39"/>
        <v>49.050000000000004</v>
      </c>
      <c r="D1008" s="45">
        <f>IF($C$13,[1]!obget([1]!obcall("",$B$13,"getInitialMargin",[1]!obMake("","double",$B1008))),"")</f>
        <v>0</v>
      </c>
      <c r="E1008" s="42">
        <f t="shared" si="40"/>
        <v>981</v>
      </c>
      <c r="F1008" s="42">
        <f>IF($D$22,[1]!obget([1]!obcall("",$B$22,"get",[1]!obMake("","int",E1008))),"")</f>
        <v>7.8546094205567387</v>
      </c>
      <c r="G1008" s="42">
        <f>IF($D$22,[1]!obget([1]!obcall("",$B$23,"get",[1]!obMake("","int",E1008)))^2,"")</f>
        <v>2.0172227671089154E-3</v>
      </c>
      <c r="H1008" s="42">
        <f>IF($D$22,[1]!obget([1]!obcall("",$B$24,"get",[1]!obMake("","int",E1008))),"")</f>
        <v>0.26130546885365491</v>
      </c>
    </row>
    <row r="1009" spans="2:8" x14ac:dyDescent="0.3">
      <c r="B1009" s="42">
        <f t="shared" si="39"/>
        <v>49.1</v>
      </c>
      <c r="D1009" s="45">
        <f>IF($C$13,[1]!obget([1]!obcall("",$B$13,"getInitialMargin",[1]!obMake("","double",$B1009))),"")</f>
        <v>0</v>
      </c>
      <c r="E1009" s="42">
        <f t="shared" si="40"/>
        <v>982</v>
      </c>
      <c r="F1009" s="42">
        <f>IF($D$22,[1]!obget([1]!obcall("",$B$22,"get",[1]!obMake("","int",E1009))),"")</f>
        <v>13.460735426779802</v>
      </c>
      <c r="G1009" s="42">
        <f>IF($D$22,[1]!obget([1]!obcall("",$B$23,"get",[1]!obMake("","int",E1009)))^2,"")</f>
        <v>3.9653645581580556E-2</v>
      </c>
      <c r="H1009" s="42">
        <f>IF($D$22,[1]!obget([1]!obcall("",$B$24,"get",[1]!obMake("","int",E1009))),"")</f>
        <v>1.2648614508173797</v>
      </c>
    </row>
    <row r="1010" spans="2:8" x14ac:dyDescent="0.3">
      <c r="B1010" s="42">
        <f t="shared" si="39"/>
        <v>49.150000000000006</v>
      </c>
      <c r="D1010" s="45">
        <f>IF($C$13,[1]!obget([1]!obcall("",$B$13,"getInitialMargin",[1]!obMake("","double",$B1010))),"")</f>
        <v>0</v>
      </c>
      <c r="E1010" s="42">
        <f t="shared" si="40"/>
        <v>983</v>
      </c>
      <c r="F1010" s="42">
        <f>IF($D$22,[1]!obget([1]!obcall("",$B$22,"get",[1]!obMake("","int",E1010))),"")</f>
        <v>10.265032754644364</v>
      </c>
      <c r="G1010" s="42">
        <f>IF($D$22,[1]!obget([1]!obcall("",$B$23,"get",[1]!obMake("","int",E1010)))^2,"")</f>
        <v>0.34669924365753724</v>
      </c>
      <c r="H1010" s="42">
        <f>IF($D$22,[1]!obget([1]!obcall("",$B$24,"get",[1]!obMake("","int",E1010))),"")</f>
        <v>0.5190522226688099</v>
      </c>
    </row>
    <row r="1011" spans="2:8" x14ac:dyDescent="0.3">
      <c r="B1011" s="42">
        <f t="shared" si="39"/>
        <v>49.2</v>
      </c>
      <c r="D1011" s="45">
        <f>IF($C$13,[1]!obget([1]!obcall("",$B$13,"getInitialMargin",[1]!obMake("","double",$B1011))),"")</f>
        <v>0</v>
      </c>
      <c r="E1011" s="42">
        <f t="shared" si="40"/>
        <v>984</v>
      </c>
      <c r="F1011" s="42">
        <f>IF($D$22,[1]!obget([1]!obcall("",$B$22,"get",[1]!obMake("","int",E1011))),"")</f>
        <v>6.1170733296212356</v>
      </c>
      <c r="G1011" s="42">
        <f>IF($D$22,[1]!obget([1]!obcall("",$B$23,"get",[1]!obMake("","int",E1011)))^2,"")</f>
        <v>1.8612662590824003E-2</v>
      </c>
      <c r="H1011" s="42">
        <f>IF($D$22,[1]!obget([1]!obcall("",$B$24,"get",[1]!obMake("","int",E1011))),"")</f>
        <v>0.23807292295292326</v>
      </c>
    </row>
    <row r="1012" spans="2:8" x14ac:dyDescent="0.3">
      <c r="B1012" s="42">
        <f t="shared" si="39"/>
        <v>49.25</v>
      </c>
      <c r="D1012" s="45">
        <f>IF($C$13,[1]!obget([1]!obcall("",$B$13,"getInitialMargin",[1]!obMake("","double",$B1012))),"")</f>
        <v>0</v>
      </c>
      <c r="E1012" s="42">
        <f t="shared" si="40"/>
        <v>985</v>
      </c>
      <c r="F1012" s="42">
        <f>IF($D$22,[1]!obget([1]!obcall("",$B$22,"get",[1]!obMake("","int",E1012))),"")</f>
        <v>2.1087595316514345</v>
      </c>
      <c r="G1012" s="42">
        <f>IF($D$22,[1]!obget([1]!obcall("",$B$23,"get",[1]!obMake("","int",E1012)))^2,"")</f>
        <v>4.2764921363314196E-2</v>
      </c>
      <c r="H1012" s="42">
        <f>IF($D$22,[1]!obget([1]!obcall("",$B$24,"get",[1]!obMake("","int",E1012))),"")</f>
        <v>0.70395634186044009</v>
      </c>
    </row>
    <row r="1013" spans="2:8" x14ac:dyDescent="0.3">
      <c r="B1013" s="42">
        <f t="shared" si="39"/>
        <v>49.300000000000004</v>
      </c>
      <c r="D1013" s="45">
        <f>IF($C$13,[1]!obget([1]!obcall("",$B$13,"getInitialMargin",[1]!obMake("","double",$B1013))),"")</f>
        <v>0</v>
      </c>
      <c r="E1013" s="42">
        <f t="shared" si="40"/>
        <v>986</v>
      </c>
      <c r="F1013" s="42">
        <f>IF($D$22,[1]!obget([1]!obcall("",$B$22,"get",[1]!obMake("","int",E1013))),"")</f>
        <v>4.1866262226268525</v>
      </c>
      <c r="G1013" s="42">
        <f>IF($D$22,[1]!obget([1]!obcall("",$B$23,"get",[1]!obMake("","int",E1013)))^2,"")</f>
        <v>3.8150699097808109E-3</v>
      </c>
      <c r="H1013" s="42">
        <f>IF($D$22,[1]!obget([1]!obcall("",$B$24,"get",[1]!obMake("","int",E1013))),"")</f>
        <v>0.37197269673660005</v>
      </c>
    </row>
    <row r="1014" spans="2:8" x14ac:dyDescent="0.3">
      <c r="B1014" s="42">
        <f t="shared" si="39"/>
        <v>49.35</v>
      </c>
      <c r="D1014" s="45">
        <f>IF($C$13,[1]!obget([1]!obcall("",$B$13,"getInitialMargin",[1]!obMake("","double",$B1014))),"")</f>
        <v>0</v>
      </c>
      <c r="E1014" s="42">
        <f t="shared" si="40"/>
        <v>987</v>
      </c>
      <c r="F1014" s="42">
        <f>IF($D$22,[1]!obget([1]!obcall("",$B$22,"get",[1]!obMake("","int",E1014))),"")</f>
        <v>4.8678621396138757</v>
      </c>
      <c r="G1014" s="42">
        <f>IF($D$22,[1]!obget([1]!obcall("",$B$23,"get",[1]!obMake("","int",E1014)))^2,"")</f>
        <v>1.7546720098589978E-2</v>
      </c>
      <c r="H1014" s="42">
        <f>IF($D$22,[1]!obget([1]!obcall("",$B$24,"get",[1]!obMake("","int",E1014))),"")</f>
        <v>0.30552591448008037</v>
      </c>
    </row>
    <row r="1015" spans="2:8" x14ac:dyDescent="0.3">
      <c r="B1015" s="42">
        <f t="shared" si="39"/>
        <v>49.400000000000006</v>
      </c>
      <c r="D1015" s="45">
        <f>IF($C$13,[1]!obget([1]!obcall("",$B$13,"getInitialMargin",[1]!obMake("","double",$B1015))),"")</f>
        <v>0</v>
      </c>
      <c r="E1015" s="42">
        <f t="shared" si="40"/>
        <v>988</v>
      </c>
      <c r="F1015" s="42">
        <f>IF($D$22,[1]!obget([1]!obcall("",$B$22,"get",[1]!obMake("","int",E1015))),"")</f>
        <v>8.5040417942033883</v>
      </c>
      <c r="G1015" s="42">
        <f>IF($D$22,[1]!obget([1]!obcall("",$B$23,"get",[1]!obMake("","int",E1015)))^2,"")</f>
        <v>3.5751940539526059E-4</v>
      </c>
      <c r="H1015" s="42">
        <f>IF($D$22,[1]!obget([1]!obcall("",$B$24,"get",[1]!obMake("","int",E1015))),"")</f>
        <v>0.30495390168927905</v>
      </c>
    </row>
    <row r="1016" spans="2:8" x14ac:dyDescent="0.3">
      <c r="B1016" s="42">
        <f t="shared" si="39"/>
        <v>49.45</v>
      </c>
      <c r="D1016" s="45">
        <f>IF($C$13,[1]!obget([1]!obcall("",$B$13,"getInitialMargin",[1]!obMake("","double",$B1016))),"")</f>
        <v>0</v>
      </c>
      <c r="E1016" s="42">
        <f t="shared" si="40"/>
        <v>989</v>
      </c>
      <c r="F1016" s="42">
        <f>IF($D$22,[1]!obget([1]!obcall("",$B$22,"get",[1]!obMake("","int",E1016))),"")</f>
        <v>12.48111232477355</v>
      </c>
      <c r="G1016" s="42">
        <f>IF($D$22,[1]!obget([1]!obcall("",$B$23,"get",[1]!obMake("","int",E1016)))^2,"")</f>
        <v>1.1970399736699819</v>
      </c>
      <c r="H1016" s="42">
        <f>IF($D$22,[1]!obget([1]!obcall("",$B$24,"get",[1]!obMake("","int",E1016))),"")</f>
        <v>0.98727204809763336</v>
      </c>
    </row>
    <row r="1017" spans="2:8" x14ac:dyDescent="0.3">
      <c r="B1017" s="42">
        <f t="shared" si="39"/>
        <v>49.5</v>
      </c>
      <c r="D1017" s="45">
        <f>IF($C$13,[1]!obget([1]!obcall("",$B$13,"getInitialMargin",[1]!obMake("","double",$B1017))),"")</f>
        <v>0</v>
      </c>
      <c r="E1017" s="42">
        <f t="shared" si="40"/>
        <v>990</v>
      </c>
      <c r="F1017" s="42">
        <f>IF($D$22,[1]!obget([1]!obcall("",$B$22,"get",[1]!obMake("","int",E1017))),"")</f>
        <v>8.1780359508659259</v>
      </c>
      <c r="G1017" s="42">
        <f>IF($D$22,[1]!obget([1]!obcall("",$B$23,"get",[1]!obMake("","int",E1017)))^2,"")</f>
        <v>9.7873255550224598E-3</v>
      </c>
      <c r="H1017" s="42">
        <f>IF($D$22,[1]!obget([1]!obcall("",$B$24,"get",[1]!obMake("","int",E1017))),"")</f>
        <v>0.28066478421625196</v>
      </c>
    </row>
    <row r="1018" spans="2:8" x14ac:dyDescent="0.3">
      <c r="B1018" s="42">
        <f t="shared" si="39"/>
        <v>49.550000000000004</v>
      </c>
      <c r="D1018" s="45">
        <f>IF($C$13,[1]!obget([1]!obcall("",$B$13,"getInitialMargin",[1]!obMake("","double",$B1018))),"")</f>
        <v>0</v>
      </c>
      <c r="E1018" s="42">
        <f t="shared" si="40"/>
        <v>991</v>
      </c>
      <c r="F1018" s="42">
        <f>IF($D$22,[1]!obget([1]!obcall("",$B$22,"get",[1]!obMake("","int",E1018))),"")</f>
        <v>1.7278329171249058</v>
      </c>
      <c r="G1018" s="42">
        <f>IF($D$22,[1]!obget([1]!obcall("",$B$23,"get",[1]!obMake("","int",E1018)))^2,"")</f>
        <v>5.9047512294430766E-5</v>
      </c>
      <c r="H1018" s="42">
        <f>IF($D$22,[1]!obget([1]!obcall("",$B$24,"get",[1]!obMake("","int",E1018))),"")</f>
        <v>0.78594340028272702</v>
      </c>
    </row>
    <row r="1019" spans="2:8" x14ac:dyDescent="0.3">
      <c r="B1019" s="42">
        <f t="shared" si="39"/>
        <v>49.6</v>
      </c>
      <c r="D1019" s="45">
        <f>IF($C$13,[1]!obget([1]!obcall("",$B$13,"getInitialMargin",[1]!obMake("","double",$B1019))),"")</f>
        <v>0</v>
      </c>
      <c r="E1019" s="42">
        <f t="shared" si="40"/>
        <v>992</v>
      </c>
      <c r="F1019" s="42">
        <f>IF($D$22,[1]!obget([1]!obcall("",$B$22,"get",[1]!obMake("","int",E1019))),"")</f>
        <v>3.5276563758468349</v>
      </c>
      <c r="G1019" s="42">
        <f>IF($D$22,[1]!obget([1]!obcall("",$B$23,"get",[1]!obMake("","int",E1019)))^2,"")</f>
        <v>0.13267933511463756</v>
      </c>
      <c r="H1019" s="42">
        <f>IF($D$22,[1]!obget([1]!obcall("",$B$24,"get",[1]!obMake("","int",E1019))),"")</f>
        <v>0.45616764389131714</v>
      </c>
    </row>
    <row r="1020" spans="2:8" x14ac:dyDescent="0.3">
      <c r="B1020" s="42">
        <f t="shared" si="39"/>
        <v>49.650000000000006</v>
      </c>
      <c r="D1020" s="45">
        <f>IF($C$13,[1]!obget([1]!obcall("",$B$13,"getInitialMargin",[1]!obMake("","double",$B1020))),"")</f>
        <v>0</v>
      </c>
      <c r="E1020" s="42">
        <f t="shared" si="40"/>
        <v>993</v>
      </c>
      <c r="F1020" s="42">
        <f>IF($D$22,[1]!obget([1]!obcall("",$B$22,"get",[1]!obMake("","int",E1020))),"")</f>
        <v>8.7971717689114151</v>
      </c>
      <c r="G1020" s="42">
        <f>IF($D$22,[1]!obget([1]!obcall("",$B$23,"get",[1]!obMake("","int",E1020)))^2,"")</f>
        <v>0.59184856923613183</v>
      </c>
      <c r="H1020" s="42">
        <f>IF($D$22,[1]!obget([1]!obcall("",$B$24,"get",[1]!obMake("","int",E1020))),"")</f>
        <v>0.33088712491139582</v>
      </c>
    </row>
    <row r="1021" spans="2:8" x14ac:dyDescent="0.3">
      <c r="B1021" s="42">
        <f t="shared" si="39"/>
        <v>49.7</v>
      </c>
      <c r="D1021" s="45">
        <f>IF($C$13,[1]!obget([1]!obcall("",$B$13,"getInitialMargin",[1]!obMake("","double",$B1021))),"")</f>
        <v>0</v>
      </c>
      <c r="E1021" s="42">
        <f t="shared" si="40"/>
        <v>994</v>
      </c>
      <c r="F1021" s="42">
        <f>IF($D$22,[1]!obget([1]!obcall("",$B$22,"get",[1]!obMake("","int",E1021))),"")</f>
        <v>5.8075971544968246</v>
      </c>
      <c r="G1021" s="42">
        <f>IF($D$22,[1]!obget([1]!obcall("",$B$23,"get",[1]!obMake("","int",E1021)))^2,"")</f>
        <v>0.24399745794183611</v>
      </c>
      <c r="H1021" s="42">
        <f>IF($D$22,[1]!obget([1]!obcall("",$B$24,"get",[1]!obMake("","int",E1021))),"")</f>
        <v>0.2482238399703468</v>
      </c>
    </row>
    <row r="1022" spans="2:8" x14ac:dyDescent="0.3">
      <c r="B1022" s="42">
        <f t="shared" si="39"/>
        <v>49.75</v>
      </c>
      <c r="D1022" s="45">
        <f>IF($C$13,[1]!obget([1]!obcall("",$B$13,"getInitialMargin",[1]!obMake("","double",$B1022))),"")</f>
        <v>0</v>
      </c>
      <c r="E1022" s="42">
        <f t="shared" si="40"/>
        <v>995</v>
      </c>
      <c r="F1022" s="42">
        <f>IF($D$22,[1]!obget([1]!obcall("",$B$22,"get",[1]!obMake("","int",E1022))),"")</f>
        <v>4.7424960926485831</v>
      </c>
      <c r="G1022" s="42">
        <f>IF($D$22,[1]!obget([1]!obcall("",$B$23,"get",[1]!obMake("","int",E1022)))^2,"")</f>
        <v>0.3893575421861849</v>
      </c>
      <c r="H1022" s="42">
        <f>IF($D$22,[1]!obget([1]!obcall("",$B$24,"get",[1]!obMake("","int",E1022))),"")</f>
        <v>0.31618211378080396</v>
      </c>
    </row>
    <row r="1023" spans="2:8" x14ac:dyDescent="0.3">
      <c r="B1023" s="42">
        <f t="shared" si="39"/>
        <v>49.800000000000004</v>
      </c>
      <c r="D1023" s="45">
        <f>IF($C$13,[1]!obget([1]!obcall("",$B$13,"getInitialMargin",[1]!obMake("","double",$B1023))),"")</f>
        <v>0</v>
      </c>
      <c r="E1023" s="42">
        <f t="shared" si="40"/>
        <v>996</v>
      </c>
      <c r="F1023" s="42">
        <f>IF($D$22,[1]!obget([1]!obcall("",$B$22,"get",[1]!obMake("","int",E1023))),"")</f>
        <v>11.689742419457756</v>
      </c>
      <c r="G1023" s="42">
        <f>IF($D$22,[1]!obget([1]!obcall("",$B$23,"get",[1]!obMake("","int",E1023)))^2,"")</f>
        <v>3.0977199274077303</v>
      </c>
      <c r="H1023" s="42">
        <f>IF($D$22,[1]!obget([1]!obcall("",$B$24,"get",[1]!obMake("","int",E1023))),"")</f>
        <v>0.79463843106814425</v>
      </c>
    </row>
    <row r="1024" spans="2:8" x14ac:dyDescent="0.3">
      <c r="B1024" s="42">
        <f t="shared" si="39"/>
        <v>49.85</v>
      </c>
      <c r="D1024" s="45">
        <f>IF($C$13,[1]!obget([1]!obcall("",$B$13,"getInitialMargin",[1]!obMake("","double",$B1024))),"")</f>
        <v>0</v>
      </c>
      <c r="E1024" s="42">
        <f t="shared" si="40"/>
        <v>997</v>
      </c>
      <c r="F1024" s="42">
        <f>IF($D$22,[1]!obget([1]!obcall("",$B$22,"get",[1]!obMake("","int",E1024))),"")</f>
        <v>5.3471379647738893</v>
      </c>
      <c r="G1024" s="42">
        <f>IF($D$22,[1]!obget([1]!obcall("",$B$23,"get",[1]!obMake("","int",E1024)))^2,"")</f>
        <v>1.0543735547140199E-3</v>
      </c>
      <c r="H1024" s="42">
        <f>IF($D$22,[1]!obget([1]!obcall("",$B$24,"get",[1]!obMake("","int",E1024))),"")</f>
        <v>0.27132349330005834</v>
      </c>
    </row>
    <row r="1025" spans="2:8" x14ac:dyDescent="0.3">
      <c r="B1025" s="42">
        <f t="shared" si="39"/>
        <v>49.900000000000006</v>
      </c>
      <c r="D1025" s="45">
        <f>IF($C$13,[1]!obget([1]!obcall("",$B$13,"getInitialMargin",[1]!obMake("","double",$B1025))),"")</f>
        <v>0</v>
      </c>
      <c r="E1025" s="42">
        <f t="shared" si="40"/>
        <v>998</v>
      </c>
      <c r="F1025" s="42">
        <f>IF($D$22,[1]!obget([1]!obcall("",$B$22,"get",[1]!obMake("","int",E1025))),"")</f>
        <v>22.69371539401282</v>
      </c>
      <c r="G1025" s="42">
        <f>IF($D$22,[1]!obget([1]!obcall("",$B$23,"get",[1]!obMake("","int",E1025)))^2,"")</f>
        <v>2.5222034597748491</v>
      </c>
      <c r="H1025" s="42">
        <f>IF($D$22,[1]!obget([1]!obcall("",$B$24,"get",[1]!obMake("","int",E1025))),"")</f>
        <v>6.0079666539436971</v>
      </c>
    </row>
    <row r="1026" spans="2:8" x14ac:dyDescent="0.3">
      <c r="B1026" s="42">
        <f t="shared" si="39"/>
        <v>49.95</v>
      </c>
      <c r="D1026" s="45">
        <f>IF($C$13,[1]!obget([1]!obcall("",$B$13,"getInitialMargin",[1]!obMake("","double",$B1026))),"")</f>
        <v>0</v>
      </c>
      <c r="E1026" s="42">
        <f t="shared" si="40"/>
        <v>999</v>
      </c>
      <c r="F1026" s="42">
        <f>IF($D$22,[1]!obget([1]!obcall("",$B$22,"get",[1]!obMake("","int",E1026))),"")</f>
        <v>3.0751504623731254</v>
      </c>
      <c r="G1026" s="42">
        <f>IF($D$22,[1]!obget([1]!obcall("",$B$23,"get",[1]!obMake("","int",E1026)))^2,"")</f>
        <v>0.13956891316909142</v>
      </c>
      <c r="H1026" s="42">
        <f>IF($D$22,[1]!obget([1]!obcall("",$B$24,"get",[1]!obMake("","int",E1026))),"")</f>
        <v>0.52532745579084128</v>
      </c>
    </row>
    <row r="1027" spans="2:8" x14ac:dyDescent="0.3">
      <c r="B1027" s="42">
        <f t="shared" si="39"/>
        <v>50</v>
      </c>
      <c r="D1027" s="45">
        <f>IF($C$13,[1]!obget([1]!obcall("",$B$13,"getInitialMargin",[1]!obMake("","double",$B1027))),"")</f>
        <v>0</v>
      </c>
      <c r="E1027" s="42">
        <f t="shared" si="40"/>
        <v>1000</v>
      </c>
      <c r="F1027" s="42" t="e">
        <f>IF($D$22,[1]!obget([1]!obcall("",$B$22,"get",[1]!obMake("","int",E1027))),"")</f>
        <v>#VALUE!</v>
      </c>
      <c r="G1027" s="42" t="e">
        <f>IF($D$22,[1]!obget([1]!obcall("",$B$23,"get",[1]!obMake("","int",E1027)))^2,"")</f>
        <v>#VALUE!</v>
      </c>
      <c r="H1027" s="42" t="e">
        <f>IF($D$22,[1]!obget([1]!obcall("",$B$24,"get",[1]!obMake("","int",E1027))),"")</f>
        <v>#VALUE!</v>
      </c>
    </row>
    <row r="1028" spans="2:8" x14ac:dyDescent="0.3">
      <c r="B1028" s="42">
        <f t="shared" si="39"/>
        <v>50.050000000000004</v>
      </c>
      <c r="D1028" s="45">
        <f>IF($C$13,[1]!obget([1]!obcall("",$B$13,"getInitialMargin",[1]!obMake("","double",$B1028))),"")</f>
        <v>0</v>
      </c>
      <c r="E1028" s="42">
        <f t="shared" si="40"/>
        <v>1001</v>
      </c>
      <c r="F1028" s="42" t="e">
        <f>IF($D$22,[1]!obget([1]!obcall("",$B$22,"get",[1]!obMake("","int",E1028))),"")</f>
        <v>#VALUE!</v>
      </c>
      <c r="G1028" s="42" t="e">
        <f>IF($D$22,[1]!obget([1]!obcall("",$B$23,"get",[1]!obMake("","int",E1028)))^2,"")</f>
        <v>#VALUE!</v>
      </c>
      <c r="H1028" s="42" t="e">
        <f>IF($D$22,[1]!obget([1]!obcall("",$B$24,"get",[1]!obMake("","int",E1028))),"")</f>
        <v>#VALUE!</v>
      </c>
    </row>
    <row r="1029" spans="2:8" x14ac:dyDescent="0.3">
      <c r="B1029" s="42">
        <f t="shared" si="39"/>
        <v>50.1</v>
      </c>
      <c r="D1029" s="45">
        <f>IF($C$13,[1]!obget([1]!obcall("",$B$13,"getInitialMargin",[1]!obMake("","double",$B1029))),"")</f>
        <v>0</v>
      </c>
      <c r="E1029" s="42">
        <f t="shared" si="40"/>
        <v>1002</v>
      </c>
      <c r="F1029" s="42" t="e">
        <f>IF($D$22,[1]!obget([1]!obcall("",$B$22,"get",[1]!obMake("","int",E1029))),"")</f>
        <v>#VALUE!</v>
      </c>
      <c r="G1029" s="42" t="e">
        <f>IF($D$22,[1]!obget([1]!obcall("",$B$23,"get",[1]!obMake("","int",E1029)))^2,"")</f>
        <v>#VALUE!</v>
      </c>
      <c r="H1029" s="42" t="e">
        <f>IF($D$22,[1]!obget([1]!obcall("",$B$24,"get",[1]!obMake("","int",E1029))),"")</f>
        <v>#VALUE!</v>
      </c>
    </row>
    <row r="1030" spans="2:8" x14ac:dyDescent="0.3">
      <c r="B1030" s="42">
        <f t="shared" si="39"/>
        <v>50.150000000000006</v>
      </c>
      <c r="D1030" s="45">
        <f>IF($C$13,[1]!obget([1]!obcall("",$B$13,"getInitialMargin",[1]!obMake("","double",$B1030))),"")</f>
        <v>0</v>
      </c>
      <c r="E1030" s="42">
        <f t="shared" si="40"/>
        <v>1003</v>
      </c>
      <c r="F1030" s="42" t="e">
        <f>IF($D$22,[1]!obget([1]!obcall("",$B$22,"get",[1]!obMake("","int",E1030))),"")</f>
        <v>#VALUE!</v>
      </c>
      <c r="G1030" s="42" t="e">
        <f>IF($D$22,[1]!obget([1]!obcall("",$B$23,"get",[1]!obMake("","int",E1030)))^2,"")</f>
        <v>#VALUE!</v>
      </c>
      <c r="H1030" s="42" t="e">
        <f>IF($D$22,[1]!obget([1]!obcall("",$B$24,"get",[1]!obMake("","int",E1030))),"")</f>
        <v>#VALUE!</v>
      </c>
    </row>
    <row r="1031" spans="2:8" x14ac:dyDescent="0.3">
      <c r="B1031" s="42">
        <f t="shared" si="39"/>
        <v>50.2</v>
      </c>
      <c r="D1031" s="45">
        <f>IF($C$13,[1]!obget([1]!obcall("",$B$13,"getInitialMargin",[1]!obMake("","double",$B1031))),"")</f>
        <v>0</v>
      </c>
      <c r="E1031" s="42">
        <f t="shared" si="40"/>
        <v>1004</v>
      </c>
      <c r="F1031" s="42" t="e">
        <f>IF($D$22,[1]!obget([1]!obcall("",$B$22,"get",[1]!obMake("","int",E1031))),"")</f>
        <v>#VALUE!</v>
      </c>
      <c r="G1031" s="42" t="e">
        <f>IF($D$22,[1]!obget([1]!obcall("",$B$23,"get",[1]!obMake("","int",E1031)))^2,"")</f>
        <v>#VALUE!</v>
      </c>
      <c r="H1031" s="42" t="e">
        <f>IF($D$22,[1]!obget([1]!obcall("",$B$24,"get",[1]!obMake("","int",E1031))),"")</f>
        <v>#VALUE!</v>
      </c>
    </row>
    <row r="1032" spans="2:8" x14ac:dyDescent="0.3">
      <c r="B1032" s="42">
        <f t="shared" si="39"/>
        <v>50.25</v>
      </c>
      <c r="D1032" s="45">
        <f>IF($C$13,[1]!obget([1]!obcall("",$B$13,"getInitialMargin",[1]!obMake("","double",$B1032))),"")</f>
        <v>0</v>
      </c>
      <c r="E1032" s="42">
        <f t="shared" si="40"/>
        <v>1005</v>
      </c>
      <c r="F1032" s="42" t="e">
        <f>IF($D$22,[1]!obget([1]!obcall("",$B$22,"get",[1]!obMake("","int",E1032))),"")</f>
        <v>#VALUE!</v>
      </c>
      <c r="G1032" s="42" t="e">
        <f>IF($D$22,[1]!obget([1]!obcall("",$B$23,"get",[1]!obMake("","int",E1032)))^2,"")</f>
        <v>#VALUE!</v>
      </c>
      <c r="H1032" s="42" t="e">
        <f>IF($D$22,[1]!obget([1]!obcall("",$B$24,"get",[1]!obMake("","int",E1032))),"")</f>
        <v>#VALUE!</v>
      </c>
    </row>
    <row r="1033" spans="2:8" x14ac:dyDescent="0.3">
      <c r="B1033" s="42">
        <f t="shared" si="39"/>
        <v>50.300000000000004</v>
      </c>
      <c r="D1033" s="45">
        <f>IF($C$13,[1]!obget([1]!obcall("",$B$13,"getInitialMargin",[1]!obMake("","double",$B1033))),"")</f>
        <v>0</v>
      </c>
      <c r="E1033" s="42">
        <f t="shared" si="40"/>
        <v>1006</v>
      </c>
      <c r="F1033" s="42" t="e">
        <f>IF($D$22,[1]!obget([1]!obcall("",$B$22,"get",[1]!obMake("","int",E1033))),"")</f>
        <v>#VALUE!</v>
      </c>
      <c r="G1033" s="42" t="e">
        <f>IF($D$22,[1]!obget([1]!obcall("",$B$23,"get",[1]!obMake("","int",E1033)))^2,"")</f>
        <v>#VALUE!</v>
      </c>
      <c r="H1033" s="42" t="e">
        <f>IF($D$22,[1]!obget([1]!obcall("",$B$24,"get",[1]!obMake("","int",E1033))),"")</f>
        <v>#VALUE!</v>
      </c>
    </row>
    <row r="1034" spans="2:8" x14ac:dyDescent="0.3">
      <c r="B1034" s="42">
        <f t="shared" si="39"/>
        <v>50.35</v>
      </c>
      <c r="D1034" s="45">
        <f>IF($C$13,[1]!obget([1]!obcall("",$B$13,"getInitialMargin",[1]!obMake("","double",$B1034))),"")</f>
        <v>0</v>
      </c>
      <c r="E1034" s="42">
        <f t="shared" si="40"/>
        <v>1007</v>
      </c>
      <c r="F1034" s="42" t="e">
        <f>IF($D$22,[1]!obget([1]!obcall("",$B$22,"get",[1]!obMake("","int",E1034))),"")</f>
        <v>#VALUE!</v>
      </c>
      <c r="G1034" s="42" t="e">
        <f>IF($D$22,[1]!obget([1]!obcall("",$B$23,"get",[1]!obMake("","int",E1034)))^2,"")</f>
        <v>#VALUE!</v>
      </c>
      <c r="H1034" s="42" t="e">
        <f>IF($D$22,[1]!obget([1]!obcall("",$B$24,"get",[1]!obMake("","int",E1034))),"")</f>
        <v>#VALUE!</v>
      </c>
    </row>
    <row r="1035" spans="2:8" x14ac:dyDescent="0.3">
      <c r="B1035" s="42">
        <f t="shared" si="39"/>
        <v>50.400000000000006</v>
      </c>
      <c r="D1035" s="45">
        <f>IF($C$13,[1]!obget([1]!obcall("",$B$13,"getInitialMargin",[1]!obMake("","double",$B1035))),"")</f>
        <v>0</v>
      </c>
      <c r="E1035" s="42">
        <f t="shared" si="40"/>
        <v>1008</v>
      </c>
      <c r="F1035" s="42" t="e">
        <f>IF($D$22,[1]!obget([1]!obcall("",$B$22,"get",[1]!obMake("","int",E1035))),"")</f>
        <v>#VALUE!</v>
      </c>
      <c r="G1035" s="42" t="e">
        <f>IF($D$22,[1]!obget([1]!obcall("",$B$23,"get",[1]!obMake("","int",E1035)))^2,"")</f>
        <v>#VALUE!</v>
      </c>
      <c r="H1035" s="42" t="e">
        <f>IF($D$22,[1]!obget([1]!obcall("",$B$24,"get",[1]!obMake("","int",E1035))),"")</f>
        <v>#VALUE!</v>
      </c>
    </row>
    <row r="1036" spans="2:8" x14ac:dyDescent="0.3">
      <c r="B1036" s="42">
        <f t="shared" si="39"/>
        <v>50.45</v>
      </c>
      <c r="D1036" s="45">
        <f>IF($C$13,[1]!obget([1]!obcall("",$B$13,"getInitialMargin",[1]!obMake("","double",$B1036))),"")</f>
        <v>0</v>
      </c>
      <c r="E1036" s="42">
        <f t="shared" si="40"/>
        <v>1009</v>
      </c>
      <c r="F1036" s="42" t="e">
        <f>IF($D$22,[1]!obget([1]!obcall("",$B$22,"get",[1]!obMake("","int",E1036))),"")</f>
        <v>#VALUE!</v>
      </c>
      <c r="G1036" s="42" t="e">
        <f>IF($D$22,[1]!obget([1]!obcall("",$B$23,"get",[1]!obMake("","int",E1036)))^2,"")</f>
        <v>#VALUE!</v>
      </c>
      <c r="H1036" s="42" t="e">
        <f>IF($D$22,[1]!obget([1]!obcall("",$B$24,"get",[1]!obMake("","int",E1036))),"")</f>
        <v>#VALUE!</v>
      </c>
    </row>
    <row r="1037" spans="2:8" x14ac:dyDescent="0.3">
      <c r="B1037" s="42">
        <f t="shared" si="39"/>
        <v>50.5</v>
      </c>
      <c r="D1037" s="45">
        <f>IF($C$13,[1]!obget([1]!obcall("",$B$13,"getInitialMargin",[1]!obMake("","double",$B1037))),"")</f>
        <v>0</v>
      </c>
      <c r="E1037" s="42">
        <f t="shared" si="40"/>
        <v>1010</v>
      </c>
      <c r="F1037" s="42" t="e">
        <f>IF($D$22,[1]!obget([1]!obcall("",$B$22,"get",[1]!obMake("","int",E1037))),"")</f>
        <v>#VALUE!</v>
      </c>
      <c r="G1037" s="42" t="e">
        <f>IF($D$22,[1]!obget([1]!obcall("",$B$23,"get",[1]!obMake("","int",E1037)))^2,"")</f>
        <v>#VALUE!</v>
      </c>
      <c r="H1037" s="42" t="e">
        <f>IF($D$22,[1]!obget([1]!obcall("",$B$24,"get",[1]!obMake("","int",E1037))),"")</f>
        <v>#VALUE!</v>
      </c>
    </row>
    <row r="1038" spans="2:8" x14ac:dyDescent="0.3">
      <c r="B1038" s="42">
        <f t="shared" si="39"/>
        <v>50.550000000000004</v>
      </c>
      <c r="D1038" s="45">
        <f>IF($C$13,[1]!obget([1]!obcall("",$B$13,"getInitialMargin",[1]!obMake("","double",$B1038))),"")</f>
        <v>0</v>
      </c>
      <c r="E1038" s="42">
        <f t="shared" si="40"/>
        <v>1011</v>
      </c>
      <c r="F1038" s="42" t="e">
        <f>IF($D$22,[1]!obget([1]!obcall("",$B$22,"get",[1]!obMake("","int",E1038))),"")</f>
        <v>#VALUE!</v>
      </c>
      <c r="G1038" s="42" t="e">
        <f>IF($D$22,[1]!obget([1]!obcall("",$B$23,"get",[1]!obMake("","int",E1038)))^2,"")</f>
        <v>#VALUE!</v>
      </c>
      <c r="H1038" s="42" t="e">
        <f>IF($D$22,[1]!obget([1]!obcall("",$B$24,"get",[1]!obMake("","int",E1038))),"")</f>
        <v>#VALUE!</v>
      </c>
    </row>
    <row r="1039" spans="2:8" x14ac:dyDescent="0.3">
      <c r="B1039" s="42">
        <f t="shared" si="39"/>
        <v>50.6</v>
      </c>
      <c r="D1039" s="45">
        <f>IF($C$13,[1]!obget([1]!obcall("",$B$13,"getInitialMargin",[1]!obMake("","double",$B1039))),"")</f>
        <v>0</v>
      </c>
      <c r="E1039" s="42">
        <f t="shared" si="40"/>
        <v>1012</v>
      </c>
      <c r="F1039" s="42" t="e">
        <f>IF($D$22,[1]!obget([1]!obcall("",$B$22,"get",[1]!obMake("","int",E1039))),"")</f>
        <v>#VALUE!</v>
      </c>
      <c r="G1039" s="42" t="e">
        <f>IF($D$22,[1]!obget([1]!obcall("",$B$23,"get",[1]!obMake("","int",E1039)))^2,"")</f>
        <v>#VALUE!</v>
      </c>
      <c r="H1039" s="42" t="e">
        <f>IF($D$22,[1]!obget([1]!obcall("",$B$24,"get",[1]!obMake("","int",E1039))),"")</f>
        <v>#VALUE!</v>
      </c>
    </row>
    <row r="1040" spans="2:8" x14ac:dyDescent="0.3">
      <c r="B1040" s="42">
        <f t="shared" si="39"/>
        <v>50.650000000000006</v>
      </c>
      <c r="D1040" s="45">
        <f>IF($C$13,[1]!obget([1]!obcall("",$B$13,"getInitialMargin",[1]!obMake("","double",$B1040))),"")</f>
        <v>0</v>
      </c>
      <c r="E1040" s="42">
        <f t="shared" si="40"/>
        <v>1013</v>
      </c>
      <c r="F1040" s="42" t="e">
        <f>IF($D$22,[1]!obget([1]!obcall("",$B$22,"get",[1]!obMake("","int",E1040))),"")</f>
        <v>#VALUE!</v>
      </c>
      <c r="G1040" s="42" t="e">
        <f>IF($D$22,[1]!obget([1]!obcall("",$B$23,"get",[1]!obMake("","int",E1040)))^2,"")</f>
        <v>#VALUE!</v>
      </c>
      <c r="H1040" s="42" t="e">
        <f>IF($D$22,[1]!obget([1]!obcall("",$B$24,"get",[1]!obMake("","int",E1040))),"")</f>
        <v>#VALUE!</v>
      </c>
    </row>
    <row r="1041" spans="2:8" x14ac:dyDescent="0.3">
      <c r="B1041" s="42">
        <f t="shared" si="39"/>
        <v>50.7</v>
      </c>
      <c r="D1041" s="45">
        <f>IF($C$13,[1]!obget([1]!obcall("",$B$13,"getInitialMargin",[1]!obMake("","double",$B1041))),"")</f>
        <v>0</v>
      </c>
      <c r="E1041" s="42">
        <f t="shared" si="40"/>
        <v>1014</v>
      </c>
      <c r="F1041" s="42" t="e">
        <f>IF($D$22,[1]!obget([1]!obcall("",$B$22,"get",[1]!obMake("","int",E1041))),"")</f>
        <v>#VALUE!</v>
      </c>
      <c r="G1041" s="42" t="e">
        <f>IF($D$22,[1]!obget([1]!obcall("",$B$23,"get",[1]!obMake("","int",E1041)))^2,"")</f>
        <v>#VALUE!</v>
      </c>
      <c r="H1041" s="42" t="e">
        <f>IF($D$22,[1]!obget([1]!obcall("",$B$24,"get",[1]!obMake("","int",E1041))),"")</f>
        <v>#VALUE!</v>
      </c>
    </row>
    <row r="1042" spans="2:8" x14ac:dyDescent="0.3">
      <c r="B1042" s="42">
        <f t="shared" si="39"/>
        <v>50.75</v>
      </c>
      <c r="D1042" s="45">
        <f>IF($C$13,[1]!obget([1]!obcall("",$B$13,"getInitialMargin",[1]!obMake("","double",$B1042))),"")</f>
        <v>0</v>
      </c>
      <c r="E1042" s="42">
        <f t="shared" si="40"/>
        <v>1015</v>
      </c>
      <c r="F1042" s="42" t="e">
        <f>IF($D$22,[1]!obget([1]!obcall("",$B$22,"get",[1]!obMake("","int",E1042))),"")</f>
        <v>#VALUE!</v>
      </c>
      <c r="G1042" s="42" t="e">
        <f>IF($D$22,[1]!obget([1]!obcall("",$B$23,"get",[1]!obMake("","int",E1042)))^2,"")</f>
        <v>#VALUE!</v>
      </c>
      <c r="H1042" s="42" t="e">
        <f>IF($D$22,[1]!obget([1]!obcall("",$B$24,"get",[1]!obMake("","int",E1042))),"")</f>
        <v>#VALUE!</v>
      </c>
    </row>
  </sheetData>
  <dataValidations count="1">
    <dataValidation type="list" allowBlank="1" showInputMessage="1" showErrorMessage="1" sqref="C13 C14" xr:uid="{638BC664-48BB-4288-B982-DD3D9953B6AD}">
      <formula1>$S$7:$S$8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1241-10E9-4EDA-ADA7-7AB6E453E1F6}">
  <dimension ref="A1:N53"/>
  <sheetViews>
    <sheetView workbookViewId="0">
      <selection activeCell="A2" sqref="A2"/>
    </sheetView>
  </sheetViews>
  <sheetFormatPr baseColWidth="10" defaultRowHeight="14.4" x14ac:dyDescent="0.3"/>
  <sheetData>
    <row r="1" spans="1:14" x14ac:dyDescent="0.3">
      <c r="A1" t="s">
        <v>114</v>
      </c>
    </row>
    <row r="2" spans="1:14" x14ac:dyDescent="0.3">
      <c r="B2" t="s">
        <v>58</v>
      </c>
      <c r="C2" t="s">
        <v>59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61</v>
      </c>
    </row>
    <row r="3" spans="1:14" x14ac:dyDescent="0.3">
      <c r="A3">
        <v>0</v>
      </c>
      <c r="B3">
        <v>0</v>
      </c>
      <c r="C3" t="s">
        <v>62</v>
      </c>
      <c r="D3">
        <v>2.1026995547101373</v>
      </c>
      <c r="E3">
        <v>2.1026995547101373</v>
      </c>
      <c r="F3">
        <v>2.1026995547101373</v>
      </c>
      <c r="G3">
        <v>2.1026995547101373</v>
      </c>
      <c r="H3">
        <v>2.1026995547101373</v>
      </c>
      <c r="I3">
        <v>2.1026995547101373</v>
      </c>
      <c r="J3">
        <v>2.1026995547101373</v>
      </c>
      <c r="K3">
        <v>2.1026995547101373</v>
      </c>
      <c r="L3">
        <v>2.1026995547101373</v>
      </c>
      <c r="M3">
        <v>2.1026995547101373</v>
      </c>
      <c r="N3">
        <v>2.1026995547101373</v>
      </c>
    </row>
    <row r="4" spans="1:14" x14ac:dyDescent="0.3">
      <c r="A4" t="s">
        <v>63</v>
      </c>
      <c r="B4">
        <v>0.1</v>
      </c>
      <c r="C4" t="s">
        <v>64</v>
      </c>
      <c r="D4">
        <v>2.1104149039714977</v>
      </c>
      <c r="E4">
        <v>2.1096642914581349</v>
      </c>
      <c r="F4">
        <v>2.0817517070803953</v>
      </c>
      <c r="G4">
        <v>2.1014298666894611</v>
      </c>
      <c r="H4">
        <v>2.1109138153776379</v>
      </c>
      <c r="I4">
        <v>2.1001721067289258</v>
      </c>
      <c r="J4">
        <v>2.106500001899517</v>
      </c>
      <c r="K4">
        <v>2.086620498701977</v>
      </c>
      <c r="L4">
        <v>2.1091765090581278</v>
      </c>
      <c r="M4">
        <v>2.1048873381137461</v>
      </c>
      <c r="N4">
        <v>2.0978782593753342</v>
      </c>
    </row>
    <row r="5" spans="1:14" x14ac:dyDescent="0.3">
      <c r="A5" t="s">
        <v>63</v>
      </c>
      <c r="B5">
        <v>0.2</v>
      </c>
      <c r="C5" t="s">
        <v>65</v>
      </c>
      <c r="D5">
        <v>2.1478982699889317</v>
      </c>
      <c r="E5">
        <v>2.0855039818452226</v>
      </c>
      <c r="F5">
        <v>2.0800339133837293</v>
      </c>
      <c r="G5">
        <v>2.0818260502476478</v>
      </c>
      <c r="H5">
        <v>2.0634615198859754</v>
      </c>
      <c r="I5">
        <v>2.0641397506264472</v>
      </c>
      <c r="J5">
        <v>2.1274701711481643</v>
      </c>
      <c r="K5">
        <v>2.0551817299866393</v>
      </c>
      <c r="L5">
        <v>2.0751026368104837</v>
      </c>
      <c r="M5">
        <v>2.1036916559961067</v>
      </c>
      <c r="N5">
        <v>2.074248243135401</v>
      </c>
    </row>
    <row r="6" spans="1:14" x14ac:dyDescent="0.3">
      <c r="A6" t="s">
        <v>63</v>
      </c>
      <c r="B6">
        <v>0.30000000000000004</v>
      </c>
      <c r="C6" t="s">
        <v>66</v>
      </c>
      <c r="D6">
        <v>2.1238384689715728</v>
      </c>
      <c r="E6">
        <v>2.0198702840223528</v>
      </c>
      <c r="F6">
        <v>1.9962338907643553</v>
      </c>
      <c r="G6">
        <v>2.0776537925762146</v>
      </c>
      <c r="H6">
        <v>1.9266489788087262</v>
      </c>
      <c r="I6">
        <v>1.98235599556902</v>
      </c>
      <c r="J6">
        <v>2.1086338825178346</v>
      </c>
      <c r="K6">
        <v>1.9880074163724049</v>
      </c>
      <c r="L6">
        <v>2.0690826495680366</v>
      </c>
      <c r="M6">
        <v>2.0778406373417497</v>
      </c>
      <c r="N6">
        <v>2.0098793536297155</v>
      </c>
    </row>
    <row r="7" spans="1:14" x14ac:dyDescent="0.3">
      <c r="A7" t="s">
        <v>63</v>
      </c>
      <c r="B7">
        <v>0.4</v>
      </c>
      <c r="C7" t="s">
        <v>67</v>
      </c>
      <c r="D7">
        <v>2.1774568425336724</v>
      </c>
      <c r="E7">
        <v>2.1220899318040489</v>
      </c>
      <c r="F7">
        <v>1.9145317109120032</v>
      </c>
      <c r="G7">
        <v>2.2032205614402711</v>
      </c>
      <c r="H7">
        <v>1.7783379173596605</v>
      </c>
      <c r="I7">
        <v>1.8575200473011835</v>
      </c>
      <c r="J7">
        <v>2.1332459740237937</v>
      </c>
      <c r="K7">
        <v>1.941640562725619</v>
      </c>
      <c r="L7">
        <v>2.1056486358027438</v>
      </c>
      <c r="M7">
        <v>2.0306506660627313</v>
      </c>
      <c r="N7">
        <v>1.954862336847436</v>
      </c>
    </row>
    <row r="8" spans="1:14" x14ac:dyDescent="0.3">
      <c r="A8">
        <v>0.5</v>
      </c>
      <c r="B8">
        <v>0.5</v>
      </c>
      <c r="C8" t="s">
        <v>68</v>
      </c>
      <c r="D8">
        <v>2.0431145536555362</v>
      </c>
      <c r="E8">
        <v>2.0813791292445125</v>
      </c>
      <c r="F8">
        <v>1.8028102771362049</v>
      </c>
      <c r="G8">
        <v>1.9935896304855525</v>
      </c>
      <c r="H8">
        <v>1.7236537542748462</v>
      </c>
      <c r="I8">
        <v>1.7638326850944031</v>
      </c>
      <c r="J8">
        <v>2.058405561587541</v>
      </c>
      <c r="K8">
        <v>1.8709958308504688</v>
      </c>
      <c r="L8">
        <v>2.0237514103043122</v>
      </c>
      <c r="M8">
        <v>2.0223890961919064</v>
      </c>
      <c r="N8">
        <v>1.8842014621449181</v>
      </c>
    </row>
    <row r="9" spans="1:14" x14ac:dyDescent="0.3">
      <c r="A9" t="s">
        <v>63</v>
      </c>
      <c r="B9">
        <v>0.60000000000000009</v>
      </c>
      <c r="C9" t="s">
        <v>69</v>
      </c>
      <c r="D9">
        <v>2.0329858907860272</v>
      </c>
      <c r="E9">
        <v>2.0693476471252361</v>
      </c>
      <c r="F9">
        <v>1.7765396058258018</v>
      </c>
      <c r="G9">
        <v>1.9760312087768406</v>
      </c>
      <c r="H9">
        <v>1.7372755296207583</v>
      </c>
      <c r="I9">
        <v>1.7631097700015819</v>
      </c>
      <c r="J9">
        <v>2.0435931857713716</v>
      </c>
      <c r="K9">
        <v>1.8439910236823862</v>
      </c>
      <c r="L9">
        <v>2.0134198718825558</v>
      </c>
      <c r="M9">
        <v>2.0074703420896345</v>
      </c>
      <c r="N9">
        <v>1.871114982847206</v>
      </c>
    </row>
    <row r="10" spans="1:14" x14ac:dyDescent="0.3">
      <c r="A10" t="s">
        <v>63</v>
      </c>
      <c r="B10">
        <v>0.70000000000000007</v>
      </c>
      <c r="C10" t="s">
        <v>70</v>
      </c>
      <c r="D10">
        <v>2.0453364366467275</v>
      </c>
      <c r="E10">
        <v>1.9996994114659206</v>
      </c>
      <c r="F10">
        <v>1.7002185771599756</v>
      </c>
      <c r="G10">
        <v>1.9672568318711918</v>
      </c>
      <c r="H10">
        <v>1.8027392509260574</v>
      </c>
      <c r="I10">
        <v>1.7151281512599454</v>
      </c>
      <c r="J10">
        <v>1.9724908485350596</v>
      </c>
      <c r="K10">
        <v>1.8266451420506622</v>
      </c>
      <c r="L10">
        <v>1.9445225046756902</v>
      </c>
      <c r="M10">
        <v>1.9790548094336535</v>
      </c>
      <c r="N10">
        <v>1.8474537969621188</v>
      </c>
    </row>
    <row r="11" spans="1:14" x14ac:dyDescent="0.3">
      <c r="A11" t="s">
        <v>63</v>
      </c>
      <c r="B11">
        <v>0.8</v>
      </c>
      <c r="C11" t="s">
        <v>71</v>
      </c>
      <c r="D11">
        <v>2.0381436544571079</v>
      </c>
      <c r="E11">
        <v>2.0242878234442072</v>
      </c>
      <c r="F11">
        <v>1.6900194071518018</v>
      </c>
      <c r="G11">
        <v>1.8759558577560074</v>
      </c>
      <c r="H11">
        <v>1.8223959091871769</v>
      </c>
      <c r="I11">
        <v>1.7601400923692401</v>
      </c>
      <c r="J11">
        <v>1.8655435666729761</v>
      </c>
      <c r="K11">
        <v>1.8212506408525451</v>
      </c>
      <c r="L11">
        <v>1.9371006590864761</v>
      </c>
      <c r="M11">
        <v>2.0021060039724841</v>
      </c>
      <c r="N11">
        <v>1.824918919778129</v>
      </c>
    </row>
    <row r="12" spans="1:14" x14ac:dyDescent="0.3">
      <c r="A12" t="s">
        <v>63</v>
      </c>
      <c r="B12">
        <v>0.9</v>
      </c>
      <c r="C12" t="s">
        <v>72</v>
      </c>
      <c r="D12">
        <v>1.8952250906548056</v>
      </c>
      <c r="E12">
        <v>1.9074265046150343</v>
      </c>
      <c r="F12">
        <v>1.6580251067857665</v>
      </c>
      <c r="G12">
        <v>1.8275108698617519</v>
      </c>
      <c r="H12">
        <v>1.8215893467887141</v>
      </c>
      <c r="I12">
        <v>1.7412894886638199</v>
      </c>
      <c r="J12">
        <v>1.8746639852709333</v>
      </c>
      <c r="K12">
        <v>1.7218664084024207</v>
      </c>
      <c r="L12">
        <v>1.8666837132754226</v>
      </c>
      <c r="M12">
        <v>1.8850694763104621</v>
      </c>
      <c r="N12">
        <v>1.7606012326678353</v>
      </c>
    </row>
    <row r="13" spans="1:14" x14ac:dyDescent="0.3">
      <c r="A13">
        <v>1</v>
      </c>
      <c r="B13">
        <v>1</v>
      </c>
      <c r="C13" t="s">
        <v>73</v>
      </c>
      <c r="D13">
        <v>1.8340094086161325</v>
      </c>
      <c r="E13">
        <v>1.7873300884510617</v>
      </c>
      <c r="F13">
        <v>1.675005707585719</v>
      </c>
      <c r="G13">
        <v>1.8212960023134337</v>
      </c>
      <c r="H13">
        <v>1.6108918891026092</v>
      </c>
      <c r="I13">
        <v>1.6411680496856693</v>
      </c>
      <c r="J13">
        <v>1.7562089559621765</v>
      </c>
      <c r="K13">
        <v>1.7406708388621146</v>
      </c>
      <c r="L13">
        <v>1.7467303750747112</v>
      </c>
      <c r="M13">
        <v>1.7770698621468852</v>
      </c>
      <c r="N13">
        <v>1.690107172829209</v>
      </c>
    </row>
    <row r="14" spans="1:14" x14ac:dyDescent="0.3">
      <c r="A14" t="s">
        <v>63</v>
      </c>
      <c r="B14">
        <v>1.1000000000000001</v>
      </c>
      <c r="C14" t="s">
        <v>74</v>
      </c>
      <c r="D14">
        <v>1.8217815583144474</v>
      </c>
      <c r="E14">
        <v>1.7757302907792065</v>
      </c>
      <c r="F14">
        <v>1.656495529085185</v>
      </c>
      <c r="G14">
        <v>1.8218362028033144</v>
      </c>
      <c r="H14">
        <v>1.6132172436319685</v>
      </c>
      <c r="I14">
        <v>1.6387537202112572</v>
      </c>
      <c r="J14">
        <v>1.7502021087867767</v>
      </c>
      <c r="K14">
        <v>1.7298154647186481</v>
      </c>
      <c r="L14">
        <v>1.7426717338883244</v>
      </c>
      <c r="M14">
        <v>1.7639179524018527</v>
      </c>
      <c r="N14">
        <v>1.6827725876385002</v>
      </c>
    </row>
    <row r="15" spans="1:14" x14ac:dyDescent="0.3">
      <c r="A15" t="s">
        <v>63</v>
      </c>
      <c r="B15">
        <v>1.2000000000000002</v>
      </c>
      <c r="C15" t="s">
        <v>75</v>
      </c>
      <c r="D15">
        <v>1.769834268820154</v>
      </c>
      <c r="E15">
        <v>1.7502553927087017</v>
      </c>
      <c r="F15">
        <v>1.6411255583311042</v>
      </c>
      <c r="G15">
        <v>1.6946092123178389</v>
      </c>
      <c r="H15">
        <v>1.7414113685644506</v>
      </c>
      <c r="I15">
        <v>1.6913769131739504</v>
      </c>
      <c r="J15">
        <v>1.7426023421284447</v>
      </c>
      <c r="K15">
        <v>1.6350298103227836</v>
      </c>
      <c r="L15">
        <v>1.7433351131334576</v>
      </c>
      <c r="M15">
        <v>1.747585032622178</v>
      </c>
      <c r="N15">
        <v>1.6790931946286451</v>
      </c>
    </row>
    <row r="16" spans="1:14" x14ac:dyDescent="0.3">
      <c r="A16" t="s">
        <v>63</v>
      </c>
      <c r="B16">
        <v>1.3</v>
      </c>
      <c r="C16" t="s">
        <v>76</v>
      </c>
      <c r="D16">
        <v>1.7285927282415505</v>
      </c>
      <c r="E16">
        <v>1.7095139790478009</v>
      </c>
      <c r="F16">
        <v>1.5743090388577976</v>
      </c>
      <c r="G16">
        <v>1.6571647687655426</v>
      </c>
      <c r="H16">
        <v>1.7042357233760663</v>
      </c>
      <c r="I16">
        <v>1.6415532758543434</v>
      </c>
      <c r="J16">
        <v>1.7058584678155841</v>
      </c>
      <c r="K16">
        <v>1.5948819210064495</v>
      </c>
      <c r="L16">
        <v>1.7000912950576565</v>
      </c>
      <c r="M16">
        <v>1.6941348636027467</v>
      </c>
      <c r="N16">
        <v>1.6327395602078567</v>
      </c>
    </row>
    <row r="17" spans="1:14" x14ac:dyDescent="0.3">
      <c r="A17" t="s">
        <v>63</v>
      </c>
      <c r="B17">
        <v>1.4000000000000001</v>
      </c>
      <c r="C17" t="s">
        <v>77</v>
      </c>
      <c r="D17">
        <v>1.6752938046929509</v>
      </c>
      <c r="E17">
        <v>1.5692790480975072</v>
      </c>
      <c r="F17">
        <v>1.2417717157075012</v>
      </c>
      <c r="G17">
        <v>1.6912698981182628</v>
      </c>
      <c r="H17">
        <v>1.6845781942841174</v>
      </c>
      <c r="I17">
        <v>1.5328221221442559</v>
      </c>
      <c r="J17">
        <v>1.6888034775619891</v>
      </c>
      <c r="K17">
        <v>1.5475196674163423</v>
      </c>
      <c r="L17">
        <v>1.6333023260215302</v>
      </c>
      <c r="M17">
        <v>1.5419517717921865</v>
      </c>
      <c r="N17">
        <v>1.5685548824789295</v>
      </c>
    </row>
    <row r="18" spans="1:14" x14ac:dyDescent="0.3">
      <c r="A18">
        <v>1.5</v>
      </c>
      <c r="B18">
        <v>1.5</v>
      </c>
      <c r="C18" t="s">
        <v>78</v>
      </c>
      <c r="D18">
        <v>1.6297357137875921</v>
      </c>
      <c r="E18">
        <v>1.5703389791052025</v>
      </c>
      <c r="F18">
        <v>1.3861569654001182</v>
      </c>
      <c r="G18">
        <v>1.5115291098951951</v>
      </c>
      <c r="H18">
        <v>1.5876315036087423</v>
      </c>
      <c r="I18">
        <v>1.4601605320266047</v>
      </c>
      <c r="J18">
        <v>1.5919137703041044</v>
      </c>
      <c r="K18">
        <v>1.4345599830264362</v>
      </c>
      <c r="L18">
        <v>1.5684511545159836</v>
      </c>
      <c r="M18">
        <v>1.530280868331698</v>
      </c>
      <c r="N18">
        <v>1.4991143122699062</v>
      </c>
    </row>
    <row r="19" spans="1:14" x14ac:dyDescent="0.3">
      <c r="A19" t="s">
        <v>63</v>
      </c>
      <c r="B19">
        <v>1.6</v>
      </c>
      <c r="C19" t="s">
        <v>79</v>
      </c>
      <c r="D19">
        <v>1.6213588855431988</v>
      </c>
      <c r="E19">
        <v>1.5665716724278116</v>
      </c>
      <c r="F19">
        <v>1.385914406829577</v>
      </c>
      <c r="G19">
        <v>1.5074991689167805</v>
      </c>
      <c r="H19">
        <v>1.5853636161263596</v>
      </c>
      <c r="I19">
        <v>1.4616726767289516</v>
      </c>
      <c r="J19">
        <v>1.5824854065183513</v>
      </c>
      <c r="K19">
        <v>1.4265314842905945</v>
      </c>
      <c r="L19">
        <v>1.5645945602289966</v>
      </c>
      <c r="M19">
        <v>1.5271611536187368</v>
      </c>
      <c r="N19">
        <v>1.4938859255448798</v>
      </c>
    </row>
    <row r="20" spans="1:14" x14ac:dyDescent="0.3">
      <c r="A20" t="s">
        <v>63</v>
      </c>
      <c r="B20">
        <v>1.7000000000000002</v>
      </c>
      <c r="C20" t="s">
        <v>80</v>
      </c>
      <c r="D20">
        <v>1.6276545199961767</v>
      </c>
      <c r="E20">
        <v>1.5442049925681813</v>
      </c>
      <c r="F20">
        <v>1.5188180832179348</v>
      </c>
      <c r="G20">
        <v>1.5120286143674622</v>
      </c>
      <c r="H20">
        <v>1.5994891126764947</v>
      </c>
      <c r="I20">
        <v>1.4441244371854383</v>
      </c>
      <c r="J20">
        <v>1.6251320273870831</v>
      </c>
      <c r="K20">
        <v>1.4085062564321278</v>
      </c>
      <c r="L20">
        <v>1.5769167880654045</v>
      </c>
      <c r="M20">
        <v>1.5057556999753801</v>
      </c>
      <c r="N20">
        <v>1.486606221639567</v>
      </c>
    </row>
    <row r="21" spans="1:14" x14ac:dyDescent="0.3">
      <c r="A21" t="s">
        <v>63</v>
      </c>
      <c r="B21">
        <v>1.8</v>
      </c>
      <c r="C21" t="s">
        <v>81</v>
      </c>
      <c r="D21">
        <v>1.5722367915898783</v>
      </c>
      <c r="E21">
        <v>1.5241507936317942</v>
      </c>
      <c r="F21">
        <v>1.4307072426959053</v>
      </c>
      <c r="G21">
        <v>1.4613036546218727</v>
      </c>
      <c r="H21">
        <v>1.5452530678216143</v>
      </c>
      <c r="I21">
        <v>1.4204163083418944</v>
      </c>
      <c r="J21">
        <v>1.5390029617752816</v>
      </c>
      <c r="K21">
        <v>1.3517549994107412</v>
      </c>
      <c r="L21">
        <v>1.523211201943907</v>
      </c>
      <c r="M21">
        <v>1.4723448477243086</v>
      </c>
      <c r="N21">
        <v>1.4583638893991098</v>
      </c>
    </row>
    <row r="22" spans="1:14" x14ac:dyDescent="0.3">
      <c r="A22" t="s">
        <v>63</v>
      </c>
      <c r="B22">
        <v>1.9000000000000001</v>
      </c>
      <c r="C22" t="s">
        <v>82</v>
      </c>
      <c r="D22">
        <v>1.4879235587201705</v>
      </c>
      <c r="E22">
        <v>1.4341453699207591</v>
      </c>
      <c r="F22">
        <v>1.4239905060802884</v>
      </c>
      <c r="G22">
        <v>1.373270404441095</v>
      </c>
      <c r="H22">
        <v>1.4817555120541968</v>
      </c>
      <c r="I22">
        <v>1.3241967185920929</v>
      </c>
      <c r="J22">
        <v>1.4604801919917516</v>
      </c>
      <c r="K22">
        <v>1.2566658350327975</v>
      </c>
      <c r="L22">
        <v>1.425163805789176</v>
      </c>
      <c r="M22">
        <v>1.4495675299036925</v>
      </c>
      <c r="N22">
        <v>1.3983883901813383</v>
      </c>
    </row>
    <row r="23" spans="1:14" x14ac:dyDescent="0.3">
      <c r="A23">
        <v>2</v>
      </c>
      <c r="B23">
        <v>2</v>
      </c>
      <c r="C23" t="s">
        <v>83</v>
      </c>
      <c r="D23">
        <v>1.420079366889202</v>
      </c>
      <c r="E23">
        <v>1.3325595941454509</v>
      </c>
      <c r="F23">
        <v>1.2339830366597444</v>
      </c>
      <c r="G23">
        <v>1.2728654329228908</v>
      </c>
      <c r="H23">
        <v>1.4275459888681119</v>
      </c>
      <c r="I23">
        <v>1.2750682575181833</v>
      </c>
      <c r="J23">
        <v>1.3512350198214051</v>
      </c>
      <c r="K23">
        <v>1.2107304366840563</v>
      </c>
      <c r="L23">
        <v>1.3864823050303665</v>
      </c>
      <c r="M23">
        <v>1.3479458671452837</v>
      </c>
      <c r="N23">
        <v>1.317332587190823</v>
      </c>
    </row>
    <row r="24" spans="1:14" x14ac:dyDescent="0.3">
      <c r="A24" t="s">
        <v>63</v>
      </c>
      <c r="B24">
        <v>2.1</v>
      </c>
      <c r="C24" t="s">
        <v>84</v>
      </c>
      <c r="D24">
        <v>1.4140846790662478</v>
      </c>
      <c r="E24">
        <v>1.3347825477990716</v>
      </c>
      <c r="F24">
        <v>1.22614928973129</v>
      </c>
      <c r="G24">
        <v>1.275898994065858</v>
      </c>
      <c r="H24">
        <v>1.4265557305392131</v>
      </c>
      <c r="I24">
        <v>1.2808378760134618</v>
      </c>
      <c r="J24">
        <v>1.3484574867919656</v>
      </c>
      <c r="K24">
        <v>1.209886938597285</v>
      </c>
      <c r="L24">
        <v>1.3845248008013433</v>
      </c>
      <c r="M24">
        <v>1.3444363156628372</v>
      </c>
      <c r="N24">
        <v>1.3143215297800508</v>
      </c>
    </row>
    <row r="25" spans="1:14" x14ac:dyDescent="0.3">
      <c r="A25" t="s">
        <v>63</v>
      </c>
      <c r="B25">
        <v>2.2000000000000002</v>
      </c>
      <c r="C25" t="s">
        <v>85</v>
      </c>
      <c r="D25">
        <v>1.4193293651468797</v>
      </c>
      <c r="E25">
        <v>1.3539768425006367</v>
      </c>
      <c r="F25">
        <v>1.1890455305531076</v>
      </c>
      <c r="G25">
        <v>1.3007234445255884</v>
      </c>
      <c r="H25">
        <v>1.420092303188468</v>
      </c>
      <c r="I25">
        <v>1.2977684771533224</v>
      </c>
      <c r="J25">
        <v>1.3645511073114545</v>
      </c>
      <c r="K25">
        <v>1.2207093481000413</v>
      </c>
      <c r="L25">
        <v>1.3834401112717019</v>
      </c>
      <c r="M25">
        <v>1.3563517208824589</v>
      </c>
      <c r="N25">
        <v>1.3152831886606913</v>
      </c>
    </row>
    <row r="26" spans="1:14" x14ac:dyDescent="0.3">
      <c r="A26" t="s">
        <v>63</v>
      </c>
      <c r="B26">
        <v>2.3000000000000003</v>
      </c>
      <c r="C26" t="s">
        <v>86</v>
      </c>
      <c r="D26">
        <v>1.4015621502366231</v>
      </c>
      <c r="E26">
        <v>1.3251406691667915</v>
      </c>
      <c r="F26">
        <v>1.1798398039995319</v>
      </c>
      <c r="G26">
        <v>1.2567874401062737</v>
      </c>
      <c r="H26">
        <v>1.3876422878528214</v>
      </c>
      <c r="I26">
        <v>1.2434852876274631</v>
      </c>
      <c r="J26">
        <v>1.3273497498272708</v>
      </c>
      <c r="K26">
        <v>1.1715317580887559</v>
      </c>
      <c r="L26">
        <v>1.3584012968555139</v>
      </c>
      <c r="M26">
        <v>1.3255458723568379</v>
      </c>
      <c r="N26">
        <v>1.2825556290373865</v>
      </c>
    </row>
    <row r="27" spans="1:14" x14ac:dyDescent="0.3">
      <c r="A27" t="s">
        <v>63</v>
      </c>
      <c r="B27">
        <v>2.4000000000000004</v>
      </c>
      <c r="C27" t="s">
        <v>87</v>
      </c>
      <c r="D27">
        <v>1.3294859165615647</v>
      </c>
      <c r="E27">
        <v>1.2447823822036912</v>
      </c>
      <c r="F27">
        <v>1.1007821594645888</v>
      </c>
      <c r="G27">
        <v>1.1895832497856085</v>
      </c>
      <c r="H27">
        <v>1.3249808906103728</v>
      </c>
      <c r="I27">
        <v>1.1801816557262448</v>
      </c>
      <c r="J27">
        <v>1.2525009959669584</v>
      </c>
      <c r="K27">
        <v>1.1032686070082087</v>
      </c>
      <c r="L27">
        <v>1.2851443018544926</v>
      </c>
      <c r="M27">
        <v>1.2471903375243163</v>
      </c>
      <c r="N27">
        <v>1.2118562408086979</v>
      </c>
    </row>
    <row r="28" spans="1:14" x14ac:dyDescent="0.3">
      <c r="A28">
        <v>2.5</v>
      </c>
      <c r="B28">
        <v>2.5</v>
      </c>
      <c r="C28" t="s">
        <v>88</v>
      </c>
      <c r="D28">
        <v>1.2304136698510129</v>
      </c>
      <c r="E28">
        <v>1.1888312604552067</v>
      </c>
      <c r="F28">
        <v>1.0526965763958112</v>
      </c>
      <c r="G28">
        <v>1.1281953044600557</v>
      </c>
      <c r="H28">
        <v>1.2671138656586414</v>
      </c>
      <c r="I28">
        <v>1.1356760306633944</v>
      </c>
      <c r="J28">
        <v>1.1580302217158269</v>
      </c>
      <c r="K28">
        <v>1.0152801115487042</v>
      </c>
      <c r="L28">
        <v>1.2281263599969019</v>
      </c>
      <c r="M28">
        <v>1.1546284937884648</v>
      </c>
      <c r="N28">
        <v>1.1324870274489316</v>
      </c>
    </row>
    <row r="29" spans="1:14" x14ac:dyDescent="0.3">
      <c r="A29" t="s">
        <v>63</v>
      </c>
      <c r="B29">
        <v>2.6</v>
      </c>
      <c r="C29" t="s">
        <v>89</v>
      </c>
      <c r="D29">
        <v>1.2305573635055587</v>
      </c>
      <c r="E29">
        <v>1.1933471800511348</v>
      </c>
      <c r="F29">
        <v>1.0465398501801288</v>
      </c>
      <c r="G29">
        <v>1.1325742195765802</v>
      </c>
      <c r="H29">
        <v>1.2695655388608547</v>
      </c>
      <c r="I29">
        <v>1.140234549823004</v>
      </c>
      <c r="J29">
        <v>1.1616948930799484</v>
      </c>
      <c r="K29">
        <v>1.0233394765315742</v>
      </c>
      <c r="L29">
        <v>1.2290579178118537</v>
      </c>
      <c r="M29">
        <v>1.1573448100781569</v>
      </c>
      <c r="N29">
        <v>1.1346245228607734</v>
      </c>
    </row>
    <row r="30" spans="1:14" x14ac:dyDescent="0.3">
      <c r="A30" t="s">
        <v>63</v>
      </c>
      <c r="B30">
        <v>2.7</v>
      </c>
      <c r="C30" t="s">
        <v>90</v>
      </c>
      <c r="D30">
        <v>1.223131574531408</v>
      </c>
      <c r="E30">
        <v>1.1996413741267931</v>
      </c>
      <c r="F30">
        <v>1.0588098932637382</v>
      </c>
      <c r="G30">
        <v>1.1450046125630562</v>
      </c>
      <c r="H30">
        <v>1.2553398153400037</v>
      </c>
      <c r="I30">
        <v>1.1465593520599597</v>
      </c>
      <c r="J30">
        <v>1.1811981885069296</v>
      </c>
      <c r="K30">
        <v>1.0374571067166405</v>
      </c>
      <c r="L30">
        <v>1.2204224718258212</v>
      </c>
      <c r="M30">
        <v>1.1616333807299359</v>
      </c>
      <c r="N30">
        <v>1.139241835591404</v>
      </c>
    </row>
    <row r="31" spans="1:14" x14ac:dyDescent="0.3">
      <c r="A31" t="s">
        <v>63</v>
      </c>
      <c r="B31">
        <v>2.8000000000000003</v>
      </c>
      <c r="C31" t="s">
        <v>91</v>
      </c>
      <c r="D31">
        <v>1.1810125797772795</v>
      </c>
      <c r="E31">
        <v>1.1739758479852394</v>
      </c>
      <c r="F31">
        <v>1.0070409501628603</v>
      </c>
      <c r="G31">
        <v>1.1329738769143505</v>
      </c>
      <c r="H31">
        <v>1.22428455317136</v>
      </c>
      <c r="I31">
        <v>1.0966357940218165</v>
      </c>
      <c r="J31">
        <v>1.1734775497035068</v>
      </c>
      <c r="K31">
        <v>0.98936612063622342</v>
      </c>
      <c r="L31">
        <v>1.1825918750530806</v>
      </c>
      <c r="M31">
        <v>1.1055339438651575</v>
      </c>
      <c r="N31">
        <v>1.1026767212445499</v>
      </c>
    </row>
    <row r="32" spans="1:14" x14ac:dyDescent="0.3">
      <c r="A32" t="s">
        <v>63</v>
      </c>
      <c r="B32">
        <v>2.9000000000000004</v>
      </c>
      <c r="C32" t="s">
        <v>92</v>
      </c>
      <c r="D32">
        <v>1.114126328644002</v>
      </c>
      <c r="E32">
        <v>1.0835737809349715</v>
      </c>
      <c r="F32">
        <v>0.95924138216291399</v>
      </c>
      <c r="G32">
        <v>1.0461687356412097</v>
      </c>
      <c r="H32">
        <v>1.1475323299917031</v>
      </c>
      <c r="I32">
        <v>1.0276024486841133</v>
      </c>
      <c r="J32">
        <v>1.067091588488541</v>
      </c>
      <c r="K32">
        <v>0.94885123049331899</v>
      </c>
      <c r="L32">
        <v>1.1079251944099933</v>
      </c>
      <c r="M32">
        <v>1.049239939490759</v>
      </c>
      <c r="N32">
        <v>1.0297725443054802</v>
      </c>
    </row>
    <row r="33" spans="1:14" x14ac:dyDescent="0.3">
      <c r="A33">
        <v>3</v>
      </c>
      <c r="B33">
        <v>3</v>
      </c>
      <c r="C33" t="s">
        <v>93</v>
      </c>
      <c r="D33">
        <v>0.9885702780004143</v>
      </c>
      <c r="E33">
        <v>1.0025007448029259</v>
      </c>
      <c r="F33">
        <v>0.85963813912823928</v>
      </c>
      <c r="G33">
        <v>0.98352289769209511</v>
      </c>
      <c r="H33">
        <v>1.0363701306941779</v>
      </c>
      <c r="I33">
        <v>0.95466396341920035</v>
      </c>
      <c r="J33">
        <v>0.98846688179992581</v>
      </c>
      <c r="K33">
        <v>0.87010444255783537</v>
      </c>
      <c r="L33">
        <v>1.0011783369971403</v>
      </c>
      <c r="M33">
        <v>0.95201654337982811</v>
      </c>
      <c r="N33">
        <v>0.94171539631721191</v>
      </c>
    </row>
    <row r="34" spans="1:14" x14ac:dyDescent="0.3">
      <c r="A34" t="s">
        <v>63</v>
      </c>
      <c r="B34">
        <v>3.1</v>
      </c>
      <c r="C34" t="s">
        <v>94</v>
      </c>
      <c r="D34">
        <v>0.99287651026982671</v>
      </c>
      <c r="E34">
        <v>1.007117267970822</v>
      </c>
      <c r="F34">
        <v>0.86008466447051835</v>
      </c>
      <c r="G34">
        <v>0.98497676328988559</v>
      </c>
      <c r="H34">
        <v>1.0401150503690277</v>
      </c>
      <c r="I34">
        <v>0.96077190436637661</v>
      </c>
      <c r="J34">
        <v>0.99122838741982389</v>
      </c>
      <c r="K34">
        <v>0.87531303188014176</v>
      </c>
      <c r="L34">
        <v>1.0047765105050133</v>
      </c>
      <c r="M34">
        <v>0.95796133558952257</v>
      </c>
      <c r="N34">
        <v>0.94593901074456244</v>
      </c>
    </row>
    <row r="35" spans="1:14" x14ac:dyDescent="0.3">
      <c r="A35" t="s">
        <v>63</v>
      </c>
      <c r="B35">
        <v>3.2</v>
      </c>
      <c r="C35" t="s">
        <v>95</v>
      </c>
      <c r="D35">
        <v>0.9840760940758001</v>
      </c>
      <c r="E35">
        <v>0.99421930744933851</v>
      </c>
      <c r="F35">
        <v>0.87714134267609711</v>
      </c>
      <c r="G35">
        <v>0.97548526505636024</v>
      </c>
      <c r="H35">
        <v>1.0179520802269726</v>
      </c>
      <c r="I35">
        <v>0.95690372294805148</v>
      </c>
      <c r="J35">
        <v>0.98355420938783222</v>
      </c>
      <c r="K35">
        <v>0.89060706888111385</v>
      </c>
      <c r="L35">
        <v>0.99107811304797855</v>
      </c>
      <c r="M35">
        <v>0.95812108840982557</v>
      </c>
      <c r="N35">
        <v>0.9455096596065975</v>
      </c>
    </row>
    <row r="36" spans="1:14" x14ac:dyDescent="0.3">
      <c r="A36" t="s">
        <v>63</v>
      </c>
      <c r="B36">
        <v>3.3000000000000003</v>
      </c>
      <c r="C36" t="s">
        <v>96</v>
      </c>
      <c r="D36">
        <v>0.96866703636120866</v>
      </c>
      <c r="E36">
        <v>0.97334396754803676</v>
      </c>
      <c r="F36">
        <v>0.88142318359315441</v>
      </c>
      <c r="G36">
        <v>0.95827987024289163</v>
      </c>
      <c r="H36">
        <v>0.99365125469005622</v>
      </c>
      <c r="I36">
        <v>0.9522587111571984</v>
      </c>
      <c r="J36">
        <v>0.96360788396565988</v>
      </c>
      <c r="K36">
        <v>0.89152701506830623</v>
      </c>
      <c r="L36">
        <v>0.97170246312603015</v>
      </c>
      <c r="M36">
        <v>0.95461870289938866</v>
      </c>
      <c r="N36">
        <v>0.93377425364145294</v>
      </c>
    </row>
    <row r="37" spans="1:14" x14ac:dyDescent="0.3">
      <c r="A37" t="s">
        <v>63</v>
      </c>
      <c r="B37">
        <v>3.4000000000000004</v>
      </c>
      <c r="C37" t="s">
        <v>97</v>
      </c>
      <c r="D37">
        <v>0.88557332503010266</v>
      </c>
      <c r="E37">
        <v>0.89291035280707998</v>
      </c>
      <c r="F37">
        <v>0.78702969926042787</v>
      </c>
      <c r="G37">
        <v>0.87617686371050063</v>
      </c>
      <c r="H37">
        <v>0.92141732669937226</v>
      </c>
      <c r="I37">
        <v>0.85492701178600783</v>
      </c>
      <c r="J37">
        <v>0.88238811383231885</v>
      </c>
      <c r="K37">
        <v>0.79780641428674048</v>
      </c>
      <c r="L37">
        <v>0.8927189648732109</v>
      </c>
      <c r="M37">
        <v>0.85779514247578215</v>
      </c>
      <c r="N37">
        <v>0.84661429827301315</v>
      </c>
    </row>
    <row r="38" spans="1:14" x14ac:dyDescent="0.3">
      <c r="A38">
        <v>3.5</v>
      </c>
      <c r="B38">
        <v>3.5</v>
      </c>
      <c r="C38" t="s">
        <v>98</v>
      </c>
      <c r="D38">
        <v>0.78747613927110083</v>
      </c>
      <c r="E38">
        <v>0.78968160299371915</v>
      </c>
      <c r="F38">
        <v>0.72268929632438295</v>
      </c>
      <c r="G38">
        <v>0.77186399576287712</v>
      </c>
      <c r="H38">
        <v>0.80358854554967418</v>
      </c>
      <c r="I38">
        <v>0.7731574217238012</v>
      </c>
      <c r="J38">
        <v>0.77411764444658582</v>
      </c>
      <c r="K38">
        <v>0.7362969253567595</v>
      </c>
      <c r="L38">
        <v>0.78164275159322771</v>
      </c>
      <c r="M38">
        <v>0.77497362465965314</v>
      </c>
      <c r="N38">
        <v>0.75719676775059985</v>
      </c>
    </row>
    <row r="39" spans="1:14" x14ac:dyDescent="0.3">
      <c r="A39" t="s">
        <v>63</v>
      </c>
      <c r="B39">
        <v>3.6</v>
      </c>
      <c r="C39" t="s">
        <v>99</v>
      </c>
      <c r="D39">
        <v>0.80605496768227169</v>
      </c>
      <c r="E39">
        <v>0.80910171957882304</v>
      </c>
      <c r="F39">
        <v>0.734289296694975</v>
      </c>
      <c r="G39">
        <v>0.78985791948475481</v>
      </c>
      <c r="H39">
        <v>0.82231180275806326</v>
      </c>
      <c r="I39">
        <v>0.79250235061172059</v>
      </c>
      <c r="J39">
        <v>0.79398961700757764</v>
      </c>
      <c r="K39">
        <v>0.75141625579882498</v>
      </c>
      <c r="L39">
        <v>0.80181553649395276</v>
      </c>
      <c r="M39">
        <v>0.79403911219714696</v>
      </c>
      <c r="N39">
        <v>0.77576440521735024</v>
      </c>
    </row>
    <row r="40" spans="1:14" x14ac:dyDescent="0.3">
      <c r="A40" t="s">
        <v>63</v>
      </c>
      <c r="B40">
        <v>3.7</v>
      </c>
      <c r="C40" t="s">
        <v>100</v>
      </c>
      <c r="D40">
        <v>0.85127740552630848</v>
      </c>
      <c r="E40">
        <v>0.84376139156638452</v>
      </c>
      <c r="F40">
        <v>0.7435236566142609</v>
      </c>
      <c r="G40">
        <v>0.83611441361462369</v>
      </c>
      <c r="H40">
        <v>0.85713346592420636</v>
      </c>
      <c r="I40">
        <v>0.81940096957574104</v>
      </c>
      <c r="J40">
        <v>0.83849130512414949</v>
      </c>
      <c r="K40">
        <v>0.7567112488189649</v>
      </c>
      <c r="L40">
        <v>0.84101619888439472</v>
      </c>
      <c r="M40">
        <v>0.83204023957400641</v>
      </c>
      <c r="N40">
        <v>0.81134241263184503</v>
      </c>
    </row>
    <row r="41" spans="1:14" x14ac:dyDescent="0.3">
      <c r="A41" t="s">
        <v>63</v>
      </c>
      <c r="B41">
        <v>3.8000000000000003</v>
      </c>
      <c r="C41" t="s">
        <v>101</v>
      </c>
      <c r="D41">
        <v>0.78615427818078953</v>
      </c>
      <c r="E41">
        <v>0.78424428637267862</v>
      </c>
      <c r="F41">
        <v>0.68756051207358537</v>
      </c>
      <c r="G41">
        <v>0.77001776072243022</v>
      </c>
      <c r="H41">
        <v>0.79726264682378911</v>
      </c>
      <c r="I41">
        <v>0.76025073280809086</v>
      </c>
      <c r="J41">
        <v>0.77472151050657445</v>
      </c>
      <c r="K41">
        <v>0.7030664874627135</v>
      </c>
      <c r="L41">
        <v>0.78006895466363968</v>
      </c>
      <c r="M41">
        <v>0.77282915594434531</v>
      </c>
      <c r="N41">
        <v>0.75336989586816494</v>
      </c>
    </row>
    <row r="42" spans="1:14" x14ac:dyDescent="0.3">
      <c r="A42" t="s">
        <v>63</v>
      </c>
      <c r="B42">
        <v>3.9000000000000004</v>
      </c>
      <c r="C42" t="s">
        <v>102</v>
      </c>
      <c r="D42">
        <v>0.68304507883267596</v>
      </c>
      <c r="E42">
        <v>0.68488453478799871</v>
      </c>
      <c r="F42">
        <v>0.61911685801090122</v>
      </c>
      <c r="G42">
        <v>0.66854462133893711</v>
      </c>
      <c r="H42">
        <v>0.69569696286286642</v>
      </c>
      <c r="I42">
        <v>0.6697438250700557</v>
      </c>
      <c r="J42">
        <v>0.67378757047156101</v>
      </c>
      <c r="K42">
        <v>0.63095216114118757</v>
      </c>
      <c r="L42">
        <v>0.6788777353144968</v>
      </c>
      <c r="M42">
        <v>0.67401939278053458</v>
      </c>
      <c r="N42">
        <v>0.66018331055116286</v>
      </c>
    </row>
    <row r="43" spans="1:14" x14ac:dyDescent="0.3">
      <c r="A43">
        <v>4</v>
      </c>
      <c r="B43">
        <v>4</v>
      </c>
      <c r="C43" t="s">
        <v>103</v>
      </c>
      <c r="D43">
        <v>0.56642130355314879</v>
      </c>
      <c r="E43">
        <v>0.56951725716912971</v>
      </c>
      <c r="F43">
        <v>0.53877785578316095</v>
      </c>
      <c r="G43">
        <v>0.55852593984783205</v>
      </c>
      <c r="H43">
        <v>0.57154717396490717</v>
      </c>
      <c r="I43">
        <v>0.56376499325365481</v>
      </c>
      <c r="J43">
        <v>0.56521820062977146</v>
      </c>
      <c r="K43">
        <v>0.54344262812968602</v>
      </c>
      <c r="L43">
        <v>0.56840465393314199</v>
      </c>
      <c r="M43">
        <v>0.56334576453552343</v>
      </c>
      <c r="N43">
        <v>0.55568734680275944</v>
      </c>
    </row>
    <row r="44" spans="1:14" x14ac:dyDescent="0.3">
      <c r="A44" t="s">
        <v>63</v>
      </c>
      <c r="B44">
        <v>4.1000000000000005</v>
      </c>
      <c r="C44" t="s">
        <v>104</v>
      </c>
      <c r="D44">
        <v>0.57742740043397189</v>
      </c>
      <c r="E44">
        <v>0.5799348723213319</v>
      </c>
      <c r="F44">
        <v>0.54635070727628021</v>
      </c>
      <c r="G44">
        <v>0.57157724583041758</v>
      </c>
      <c r="H44">
        <v>0.58181433099957824</v>
      </c>
      <c r="I44">
        <v>0.57540419176386637</v>
      </c>
      <c r="J44">
        <v>0.57605107451392701</v>
      </c>
      <c r="K44">
        <v>0.55551411798819683</v>
      </c>
      <c r="L44">
        <v>0.57884377235947138</v>
      </c>
      <c r="M44">
        <v>0.57491621433870932</v>
      </c>
      <c r="N44">
        <v>0.56700681302524336</v>
      </c>
    </row>
    <row r="45" spans="1:14" x14ac:dyDescent="0.3">
      <c r="A45" t="s">
        <v>63</v>
      </c>
      <c r="B45">
        <v>4.2</v>
      </c>
      <c r="C45" t="s">
        <v>105</v>
      </c>
      <c r="D45">
        <v>0.58444805497657515</v>
      </c>
      <c r="E45">
        <v>0.58780824234937412</v>
      </c>
      <c r="F45">
        <v>0.54560645724929602</v>
      </c>
      <c r="G45">
        <v>0.58102926587705139</v>
      </c>
      <c r="H45">
        <v>0.59050267067573314</v>
      </c>
      <c r="I45">
        <v>0.58355973391993077</v>
      </c>
      <c r="J45">
        <v>0.58393362175963859</v>
      </c>
      <c r="K45">
        <v>0.55752509764671743</v>
      </c>
      <c r="L45">
        <v>0.58676520745586258</v>
      </c>
      <c r="M45">
        <v>0.5809208636823836</v>
      </c>
      <c r="N45">
        <v>0.5733666372666204</v>
      </c>
    </row>
    <row r="46" spans="1:14" x14ac:dyDescent="0.3">
      <c r="A46" t="s">
        <v>63</v>
      </c>
      <c r="B46">
        <v>4.3</v>
      </c>
      <c r="C46" t="s">
        <v>106</v>
      </c>
      <c r="D46">
        <v>0.61139297371079415</v>
      </c>
      <c r="E46">
        <v>0.61323811946203244</v>
      </c>
      <c r="F46">
        <v>0.58534188421592614</v>
      </c>
      <c r="G46">
        <v>0.6107679941965235</v>
      </c>
      <c r="H46">
        <v>0.61463943987661485</v>
      </c>
      <c r="I46">
        <v>0.6123093836430521</v>
      </c>
      <c r="J46">
        <v>0.61214447695380392</v>
      </c>
      <c r="K46">
        <v>0.59674018612679058</v>
      </c>
      <c r="L46">
        <v>0.61293299078548003</v>
      </c>
      <c r="M46">
        <v>0.61035671630652488</v>
      </c>
      <c r="N46">
        <v>0.60430475991635568</v>
      </c>
    </row>
    <row r="47" spans="1:14" x14ac:dyDescent="0.3">
      <c r="A47" t="s">
        <v>63</v>
      </c>
      <c r="B47">
        <v>4.4000000000000004</v>
      </c>
      <c r="C47" t="s">
        <v>107</v>
      </c>
      <c r="D47">
        <v>0.45066725435866067</v>
      </c>
      <c r="E47">
        <v>0.45082975535028097</v>
      </c>
      <c r="F47">
        <v>0.43414171117832456</v>
      </c>
      <c r="G47">
        <v>0.45076462926408872</v>
      </c>
      <c r="H47">
        <v>0.4513528999921006</v>
      </c>
      <c r="I47">
        <v>0.44997756597646699</v>
      </c>
      <c r="J47">
        <v>0.45101833355714482</v>
      </c>
      <c r="K47">
        <v>0.44048991670066218</v>
      </c>
      <c r="L47">
        <v>0.45042716692513851</v>
      </c>
      <c r="M47">
        <v>0.45003698089359789</v>
      </c>
      <c r="N47">
        <v>0.44605247492031896</v>
      </c>
    </row>
    <row r="48" spans="1:14" x14ac:dyDescent="0.3">
      <c r="A48">
        <v>4.5</v>
      </c>
      <c r="B48">
        <v>4.5</v>
      </c>
      <c r="C48" t="s">
        <v>108</v>
      </c>
      <c r="D48">
        <v>0.31290464201383794</v>
      </c>
      <c r="E48">
        <v>0.31439593237841229</v>
      </c>
      <c r="F48">
        <v>0.28663683843338633</v>
      </c>
      <c r="G48">
        <v>0.31148428168401204</v>
      </c>
      <c r="H48">
        <v>0.31552996786478993</v>
      </c>
      <c r="I48">
        <v>0.31278242862059313</v>
      </c>
      <c r="J48">
        <v>0.31179180829256847</v>
      </c>
      <c r="K48">
        <v>0.299656700325235</v>
      </c>
      <c r="L48">
        <v>0.31353587002252609</v>
      </c>
      <c r="M48">
        <v>0.31195088966548506</v>
      </c>
      <c r="N48">
        <v>0.30687035575712701</v>
      </c>
    </row>
    <row r="49" spans="1:14" x14ac:dyDescent="0.3">
      <c r="A49" t="s">
        <v>63</v>
      </c>
      <c r="B49">
        <v>4.6000000000000005</v>
      </c>
      <c r="C49" t="s">
        <v>109</v>
      </c>
      <c r="D49">
        <v>0.35615247378022374</v>
      </c>
      <c r="E49">
        <v>0.35763796696669731</v>
      </c>
      <c r="F49">
        <v>0.33017382227908604</v>
      </c>
      <c r="G49">
        <v>0.35468933868098795</v>
      </c>
      <c r="H49">
        <v>0.35876088952194207</v>
      </c>
      <c r="I49">
        <v>0.3560001745544577</v>
      </c>
      <c r="J49">
        <v>0.35504824657009798</v>
      </c>
      <c r="K49">
        <v>0.34302505031289715</v>
      </c>
      <c r="L49">
        <v>0.35678207137489187</v>
      </c>
      <c r="M49">
        <v>0.35518172097567019</v>
      </c>
      <c r="N49">
        <v>0.35016338122675855</v>
      </c>
    </row>
    <row r="50" spans="1:14" x14ac:dyDescent="0.3">
      <c r="A50" t="s">
        <v>63</v>
      </c>
      <c r="B50">
        <v>4.7</v>
      </c>
      <c r="C50" t="s">
        <v>110</v>
      </c>
      <c r="D50">
        <v>0.50033178107539644</v>
      </c>
      <c r="E50">
        <v>0.50191014306719262</v>
      </c>
      <c r="F50">
        <v>0.47121516132737934</v>
      </c>
      <c r="G50">
        <v>0.49876008903041436</v>
      </c>
      <c r="H50">
        <v>0.50307871680151595</v>
      </c>
      <c r="I50">
        <v>0.50026006492451303</v>
      </c>
      <c r="J50">
        <v>0.49913946742281118</v>
      </c>
      <c r="K50">
        <v>0.48620054423333542</v>
      </c>
      <c r="L50">
        <v>0.50103855837600741</v>
      </c>
      <c r="M50">
        <v>0.49931909520951157</v>
      </c>
      <c r="N50">
        <v>0.49401200526589067</v>
      </c>
    </row>
    <row r="51" spans="1:14" x14ac:dyDescent="0.3">
      <c r="A51" t="s">
        <v>63</v>
      </c>
      <c r="B51">
        <v>4.8000000000000007</v>
      </c>
      <c r="C51" t="s">
        <v>111</v>
      </c>
      <c r="D51">
        <v>0.33306848335704636</v>
      </c>
      <c r="E51">
        <v>0.33392706830911428</v>
      </c>
      <c r="F51">
        <v>0.31589029800777918</v>
      </c>
      <c r="G51">
        <v>0.33227117822559515</v>
      </c>
      <c r="H51">
        <v>0.33454377670259489</v>
      </c>
      <c r="I51">
        <v>0.33318609177326969</v>
      </c>
      <c r="J51">
        <v>0.33246058738320949</v>
      </c>
      <c r="K51">
        <v>0.32541223901206973</v>
      </c>
      <c r="L51">
        <v>0.33349914032207578</v>
      </c>
      <c r="M51">
        <v>0.33261976321866088</v>
      </c>
      <c r="N51">
        <v>0.3295281612404245</v>
      </c>
    </row>
    <row r="52" spans="1:14" x14ac:dyDescent="0.3">
      <c r="A52" t="s">
        <v>63</v>
      </c>
      <c r="B52">
        <v>4.9000000000000004</v>
      </c>
      <c r="C52" t="s">
        <v>112</v>
      </c>
      <c r="D52">
        <v>8.8036914056525556E-2</v>
      </c>
      <c r="E52">
        <v>8.8284532969051255E-2</v>
      </c>
      <c r="F52">
        <v>8.3531698044638503E-2</v>
      </c>
      <c r="G52">
        <v>8.7810444052273853E-2</v>
      </c>
      <c r="H52">
        <v>8.8459022157509698E-2</v>
      </c>
      <c r="I52">
        <v>8.8038117889044365E-2</v>
      </c>
      <c r="J52">
        <v>8.7863736847236654E-2</v>
      </c>
      <c r="K52">
        <v>8.5849437274578763E-2</v>
      </c>
      <c r="L52">
        <v>8.8149846265019816E-2</v>
      </c>
      <c r="M52">
        <v>8.7894668209750337E-2</v>
      </c>
      <c r="N52">
        <v>8.7036974639595324E-2</v>
      </c>
    </row>
    <row r="53" spans="1:14" x14ac:dyDescent="0.3">
      <c r="A53">
        <v>5</v>
      </c>
      <c r="B53">
        <v>5</v>
      </c>
      <c r="C53" t="s">
        <v>113</v>
      </c>
      <c r="D53">
        <v>5.7429649492753701E-6</v>
      </c>
      <c r="E53">
        <v>1.6846436397865353E-6</v>
      </c>
      <c r="F53">
        <v>5.4469275653110895E-5</v>
      </c>
      <c r="G53">
        <v>1.4785700715572187E-5</v>
      </c>
      <c r="H53">
        <v>4.1138543427821971E-6</v>
      </c>
      <c r="I53">
        <v>1.6156386296918467E-5</v>
      </c>
      <c r="J53">
        <v>1.514911856752451E-5</v>
      </c>
      <c r="K53">
        <v>4.8865798038784436E-5</v>
      </c>
      <c r="L53">
        <v>9.3094510336505019E-6</v>
      </c>
      <c r="M53">
        <v>1.8079534833395505E-5</v>
      </c>
      <c r="N53">
        <v>2.5644146490617448E-5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12BC-CF37-4487-A1CD-6F3323ADBC03}">
  <dimension ref="A2:IV569"/>
  <sheetViews>
    <sheetView topLeftCell="A2" zoomScaleNormal="100" workbookViewId="0">
      <selection activeCell="E22" sqref="E22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17.6640625" style="28" customWidth="1"/>
    <col min="4" max="4" width="8.77734375" style="28" customWidth="1"/>
    <col min="5" max="14" width="8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50</v>
      </c>
    </row>
    <row r="3" spans="1:256" ht="11.85" customHeight="1" x14ac:dyDescent="0.3">
      <c r="A3" s="25"/>
      <c r="B3" s="26" t="s">
        <v>40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x14ac:dyDescent="0.3">
      <c r="A5" s="25"/>
      <c r="B5" s="27"/>
      <c r="C5" s="27"/>
      <c r="D5" s="27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29" t="s">
        <v>51</v>
      </c>
      <c r="C6" s="29"/>
      <c r="E6" s="28"/>
      <c r="F6" s="28"/>
      <c r="G6" s="28"/>
      <c r="H6" s="28"/>
      <c r="I6" s="28"/>
      <c r="J6" s="28"/>
      <c r="K6" s="28"/>
      <c r="L6" s="28"/>
      <c r="M6" s="28"/>
      <c r="N6" s="28"/>
      <c r="P6" s="29" t="s">
        <v>44</v>
      </c>
      <c r="IT6" s="25"/>
      <c r="IU6" s="25"/>
      <c r="IV6" s="25"/>
    </row>
    <row r="7" spans="1:256" ht="11.85" customHeight="1" x14ac:dyDescent="0.3">
      <c r="E7" s="28"/>
      <c r="F7" s="28"/>
      <c r="G7" s="28"/>
      <c r="H7" s="28"/>
      <c r="I7" s="28"/>
      <c r="J7" s="28"/>
      <c r="K7" s="28"/>
      <c r="L7" s="28"/>
      <c r="M7" s="28"/>
      <c r="N7" s="28"/>
      <c r="P7" s="30" t="s">
        <v>55</v>
      </c>
      <c r="IT7" s="25"/>
      <c r="IU7" s="25"/>
      <c r="IV7" s="25"/>
    </row>
    <row r="8" spans="1:256" ht="11.85" customHeight="1" x14ac:dyDescent="0.3">
      <c r="B8" s="31" t="s">
        <v>2</v>
      </c>
      <c r="C8" s="31"/>
      <c r="E8" s="28"/>
      <c r="F8" s="28"/>
      <c r="G8" s="28"/>
      <c r="H8" s="28"/>
      <c r="I8" s="28"/>
      <c r="J8" s="28"/>
      <c r="K8" s="28"/>
      <c r="L8" s="28"/>
      <c r="M8" s="28"/>
      <c r="N8" s="28"/>
      <c r="P8" s="30"/>
      <c r="IT8" s="25"/>
      <c r="IU8" s="25"/>
      <c r="IV8" s="25"/>
    </row>
    <row r="9" spans="1:256" ht="11.4" customHeight="1" x14ac:dyDescent="0.3">
      <c r="B9" s="40" t="e">
        <f>LIBORMarketModel!M14</f>
        <v>#REF!</v>
      </c>
      <c r="C9" s="28" t="s">
        <v>52</v>
      </c>
      <c r="E9" s="28"/>
      <c r="F9" s="28"/>
      <c r="G9" s="28"/>
      <c r="H9" s="28"/>
      <c r="I9" s="28"/>
      <c r="J9" s="28"/>
      <c r="K9" s="28"/>
      <c r="L9" s="28"/>
      <c r="M9" s="28"/>
      <c r="N9" s="28"/>
      <c r="P9" s="30"/>
      <c r="IT9" s="25"/>
      <c r="IU9" s="25"/>
      <c r="IV9" s="25"/>
    </row>
    <row r="10" spans="1:256" ht="11.85" customHeight="1" x14ac:dyDescent="0.3">
      <c r="B10" s="40">
        <f>Portfolio!B50</f>
        <v>0</v>
      </c>
      <c r="C10" s="28" t="s">
        <v>53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P10" s="30"/>
      <c r="IT10" s="25"/>
      <c r="IU10" s="25"/>
      <c r="IV10" s="25"/>
    </row>
    <row r="11" spans="1:256" ht="11.85" customHeight="1" x14ac:dyDescent="0.3">
      <c r="B11" s="40" t="e">
        <f>[1]!obcall("CurrencyVolatility",$P$7&amp;"$CurrencyVolatility","valueOf",[1]!obMake("","String",C11))</f>
        <v>#VALUE!</v>
      </c>
      <c r="C11" s="33" t="s">
        <v>54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30"/>
      <c r="IT11" s="25"/>
      <c r="IU11" s="25"/>
      <c r="IV11" s="25"/>
    </row>
    <row r="12" spans="1:256" ht="11.85" customHeight="1" x14ac:dyDescent="0.3">
      <c r="B12" s="40" t="e">
        <f>[1]!obcall("WeightAdjustment",$P$7&amp;"$WeightToLiborAdjustmentMethod","valueOf",[1]!obMake("","String",C12))</f>
        <v>#VALUE!</v>
      </c>
      <c r="C12" s="33" t="s">
        <v>56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P12" s="30"/>
      <c r="IT12" s="25"/>
      <c r="IU12" s="25"/>
      <c r="IV12" s="25"/>
    </row>
    <row r="13" spans="1:256" ht="11.4" customHeight="1" x14ac:dyDescent="0.3">
      <c r="B13" s="40" t="str">
        <f>[1]!obMake("MultiCuveFlag","boolean",C13)</f>
        <v>MultiCuveFlag 
[8701]</v>
      </c>
      <c r="C13" s="33" t="b">
        <f>TRUE</f>
        <v>1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IT13" s="25"/>
      <c r="IU13" s="25"/>
      <c r="IV13" s="25"/>
    </row>
    <row r="14" spans="1:256" ht="12" customHeight="1" x14ac:dyDescent="0.3">
      <c r="B14" s="40" t="str">
        <f>[1]!obMake("isIgnoreDiscountCurve","boolean",C14)</f>
        <v>isIgnoreDiscountCurve 
[17735]</v>
      </c>
      <c r="C14" s="33" t="b">
        <f>TRUE</f>
        <v>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IT14" s="25"/>
      <c r="IU14" s="25"/>
      <c r="IV14" s="25"/>
    </row>
    <row r="15" spans="1:256" ht="11.85" customHeight="1" x14ac:dyDescent="0.3">
      <c r="B15" s="40" t="str">
        <f>[1]!obMake("isUseTimeGridAdjustment","boolean",C15)</f>
        <v>isUseTimeGridAdjustment 
[17734]</v>
      </c>
      <c r="C15" s="33" t="b">
        <f>TRUE</f>
        <v>1</v>
      </c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IT15" s="25"/>
      <c r="IU15" s="25"/>
      <c r="IV15" s="25"/>
    </row>
    <row r="16" spans="1:256" ht="11.85" customHeight="1" x14ac:dyDescent="0.3">
      <c r="B16" s="31" t="s">
        <v>16</v>
      </c>
      <c r="C16" s="31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IT16" s="25"/>
      <c r="IU16" s="25"/>
      <c r="IV16" s="25"/>
    </row>
    <row r="17" spans="1:256" ht="11.85" customHeight="1" x14ac:dyDescent="0.3">
      <c r="B17" s="40" t="e">
        <f>[1]!obcall("",[1]!obcall("",[1]!obMake("SIMM",$P$7,$B$9:$B$13),"setIgnoreDiscountCurve",$B$14),"setUseTimeGridAdjustment",$B$15)</f>
        <v>#VALUE!</v>
      </c>
      <c r="C17" s="24"/>
      <c r="D17" s="24"/>
      <c r="E17" s="28"/>
      <c r="F17" s="28"/>
      <c r="G17" s="28"/>
      <c r="H17" s="28"/>
      <c r="I17" s="28"/>
      <c r="J17" s="28"/>
      <c r="K17" s="28"/>
      <c r="L17" s="28"/>
      <c r="M17" s="28"/>
      <c r="N17" s="28"/>
      <c r="IR17" s="25"/>
      <c r="IS17" s="25"/>
      <c r="IT17" s="25"/>
      <c r="IU17" s="25"/>
      <c r="IV17" s="25"/>
    </row>
    <row r="18" spans="1:256" ht="11.85" customHeight="1" x14ac:dyDescent="0.3">
      <c r="D18" s="24"/>
      <c r="IT18" s="25"/>
      <c r="IU18" s="25"/>
      <c r="IV18" s="25"/>
    </row>
    <row r="19" spans="1:256" ht="11.85" customHeight="1" thickBot="1" x14ac:dyDescent="0.35">
      <c r="B19" s="29" t="s">
        <v>57</v>
      </c>
      <c r="C19" s="29"/>
      <c r="D19" s="24"/>
      <c r="M19" s="28"/>
      <c r="IT19" s="25"/>
      <c r="IU19" s="25"/>
      <c r="IV19" s="25"/>
    </row>
    <row r="20" spans="1:256" ht="11.85" customHeight="1" x14ac:dyDescent="0.3">
      <c r="B20" s="42" t="str">
        <f>[1]!obMake("timeStep","double",C20)</f>
        <v>timeStep 
[17733]</v>
      </c>
      <c r="C20" s="33">
        <v>0.1</v>
      </c>
      <c r="D20" s="24"/>
      <c r="IT20" s="25"/>
      <c r="IU20" s="25"/>
      <c r="IV20" s="25"/>
    </row>
    <row r="21" spans="1:256" ht="13.8" customHeight="1" x14ac:dyDescent="0.3">
      <c r="B21" s="42" t="str">
        <f>[1]!obMake("finalTime","double",C21)</f>
        <v>finalTime 
[17732]</v>
      </c>
      <c r="C21" s="33">
        <v>5</v>
      </c>
      <c r="D21" s="24"/>
      <c r="IT21" s="25"/>
      <c r="IU21" s="25"/>
      <c r="IV21" s="25"/>
    </row>
    <row r="22" spans="1:256" ht="11.85" customHeight="1" x14ac:dyDescent="0.3">
      <c r="D22" s="24"/>
      <c r="IT22" s="25"/>
      <c r="IU22" s="25"/>
      <c r="IV22" s="25"/>
    </row>
    <row r="23" spans="1:256" ht="11.85" customHeight="1" thickBot="1" x14ac:dyDescent="0.35">
      <c r="B23" s="29" t="s">
        <v>59</v>
      </c>
      <c r="C23" s="29" t="s">
        <v>60</v>
      </c>
      <c r="D23" s="24"/>
      <c r="IT23" s="25"/>
      <c r="IU23" s="25"/>
      <c r="IV23" s="25"/>
    </row>
    <row r="24" spans="1:256" ht="11.85" customHeight="1" x14ac:dyDescent="0.3">
      <c r="B24" s="42" t="e">
        <f>[1]!obcall("IM",$B$17,"getForwardIM",B21,B20)</f>
        <v>#VALUE!</v>
      </c>
      <c r="C24" s="47" t="b">
        <f>TRUE</f>
        <v>1</v>
      </c>
      <c r="D24" s="24"/>
      <c r="IT24" s="25"/>
      <c r="IU24" s="25"/>
      <c r="IV24" s="25"/>
    </row>
    <row r="25" spans="1:256" ht="11.85" customHeight="1" x14ac:dyDescent="0.3">
      <c r="D25" s="24"/>
      <c r="IT25" s="25"/>
      <c r="IU25" s="25"/>
      <c r="IV25" s="25"/>
    </row>
    <row r="26" spans="1:256" ht="11.85" customHeight="1" x14ac:dyDescent="0.3">
      <c r="B26" s="43" t="s">
        <v>58</v>
      </c>
      <c r="C26" s="44" t="s">
        <v>59</v>
      </c>
      <c r="D26" s="43">
        <v>1</v>
      </c>
      <c r="E26" s="43">
        <v>2</v>
      </c>
      <c r="F26" s="43">
        <v>3</v>
      </c>
      <c r="G26" s="43">
        <v>4</v>
      </c>
      <c r="H26" s="43">
        <v>5</v>
      </c>
      <c r="I26" s="43">
        <v>6</v>
      </c>
      <c r="J26" s="43">
        <v>7</v>
      </c>
      <c r="K26" s="43">
        <v>8</v>
      </c>
      <c r="L26" s="43">
        <v>9</v>
      </c>
      <c r="M26" s="43">
        <v>10</v>
      </c>
      <c r="N26" s="43" t="s">
        <v>61</v>
      </c>
      <c r="IT26" s="25"/>
      <c r="IU26" s="25"/>
      <c r="IV26" s="25"/>
    </row>
    <row r="27" spans="1:256" ht="11.4" customHeight="1" x14ac:dyDescent="0.3">
      <c r="A27" s="28">
        <v>0</v>
      </c>
      <c r="B27" s="42">
        <f>IF($C$24,(ROW(A27)-ROW($A$27))*$C$20,"")</f>
        <v>0</v>
      </c>
      <c r="C27" s="45" t="e">
        <f>IF($C$24,[1]!obcall("IM_"&amp;B27,$B$24,"[]",[1]!obMake("","int",ROW(B27)-ROW($B$27))),"")</f>
        <v>#VALUE!</v>
      </c>
      <c r="D27" s="42" t="e">
        <f>IF($C$24,[1]!obget([1]!obcall("",$C27,"get",[1]!obMake("","int",D$26))),"")</f>
        <v>#VALUE!</v>
      </c>
      <c r="E27" s="42" t="e">
        <f>IF($C$24,[1]!obget([1]!obcall("",$C27,"get",[1]!obMake("","int",E$26))),"")</f>
        <v>#VALUE!</v>
      </c>
      <c r="F27" s="42" t="e">
        <f>IF($C$24,[1]!obget([1]!obcall("",$C27,"get",[1]!obMake("","int",F$26))),"")</f>
        <v>#VALUE!</v>
      </c>
      <c r="G27" s="42" t="e">
        <f>IF($C$24,[1]!obget([1]!obcall("",$C27,"get",[1]!obMake("","int",G$26))),"")</f>
        <v>#VALUE!</v>
      </c>
      <c r="H27" s="42" t="e">
        <f>IF($C$24,[1]!obget([1]!obcall("",$C27,"get",[1]!obMake("","int",H$26))),"")</f>
        <v>#VALUE!</v>
      </c>
      <c r="I27" s="42" t="e">
        <f>IF($C$24,[1]!obget([1]!obcall("",$C27,"get",[1]!obMake("","int",I$26))),"")</f>
        <v>#VALUE!</v>
      </c>
      <c r="J27" s="42" t="e">
        <f>IF($C$24,[1]!obget([1]!obcall("",$C27,"get",[1]!obMake("","int",J$26))),"")</f>
        <v>#VALUE!</v>
      </c>
      <c r="K27" s="42" t="e">
        <f>IF($C$24,[1]!obget([1]!obcall("",$C27,"get",[1]!obMake("","int",K$26))),"")</f>
        <v>#VALUE!</v>
      </c>
      <c r="L27" s="42" t="e">
        <f>IF($C$24,[1]!obget([1]!obcall("",$C27,"get",[1]!obMake("","int",L$26))),"")</f>
        <v>#VALUE!</v>
      </c>
      <c r="M27" s="42" t="e">
        <f>IF($C$24,[1]!obget([1]!obcall("",$C27,"get",[1]!obMake("","int",M$26))),"")</f>
        <v>#VALUE!</v>
      </c>
      <c r="N27" s="42" t="e">
        <f>IF($C$24,[1]!obget([1]!obcall("",$C27,"getAverage")),"")</f>
        <v>#VALUE!</v>
      </c>
      <c r="IT27" s="25"/>
      <c r="IU27" s="25"/>
      <c r="IV27" s="25"/>
    </row>
    <row r="28" spans="1:256" ht="11.85" customHeight="1" x14ac:dyDescent="0.3">
      <c r="A28" s="28" t="str">
        <f>IF($C$24,IF(MOD((ROW(A28)-ROW($A$27))*$C$20,$C$21/10)&lt;0.0001,(ROW(A28)-ROW($A$27))*$C$20,""),"")</f>
        <v/>
      </c>
      <c r="B28" s="42">
        <f t="shared" ref="B28:B87" si="0">IF($C$24,(ROW(A28)-ROW($A$27))*$C$20,"")</f>
        <v>0.1</v>
      </c>
      <c r="C28" s="45" t="e">
        <f>IF($C$24,[1]!obcall("IM_"&amp;B28,$B$24,"[]",[1]!obMake("","int",ROW(B28)-ROW($B$27))),"")</f>
        <v>#VALUE!</v>
      </c>
      <c r="D28" s="42" t="e">
        <f>IF($C$24,[1]!obget([1]!obcall("",$C28,"get",[1]!obMake("","int",D$26))),"")</f>
        <v>#VALUE!</v>
      </c>
      <c r="E28" s="42" t="e">
        <f>IF($C$24,[1]!obget([1]!obcall("",$C28,"get",[1]!obMake("","int",E$26))),"")</f>
        <v>#VALUE!</v>
      </c>
      <c r="F28" s="42" t="e">
        <f>IF($C$24,[1]!obget([1]!obcall("",$C28,"get",[1]!obMake("","int",F$26))),"")</f>
        <v>#VALUE!</v>
      </c>
      <c r="G28" s="42" t="e">
        <f>IF($C$24,[1]!obget([1]!obcall("",$C28,"get",[1]!obMake("","int",G$26))),"")</f>
        <v>#VALUE!</v>
      </c>
      <c r="H28" s="42" t="e">
        <f>IF($C$24,[1]!obget([1]!obcall("",$C28,"get",[1]!obMake("","int",H$26))),"")</f>
        <v>#VALUE!</v>
      </c>
      <c r="I28" s="42" t="e">
        <f>IF($C$24,[1]!obget([1]!obcall("",$C28,"get",[1]!obMake("","int",I$26))),"")</f>
        <v>#VALUE!</v>
      </c>
      <c r="J28" s="42" t="e">
        <f>IF($C$24,[1]!obget([1]!obcall("",$C28,"get",[1]!obMake("","int",J$26))),"")</f>
        <v>#VALUE!</v>
      </c>
      <c r="K28" s="42" t="e">
        <f>IF($C$24,[1]!obget([1]!obcall("",$C28,"get",[1]!obMake("","int",K$26))),"")</f>
        <v>#VALUE!</v>
      </c>
      <c r="L28" s="42" t="e">
        <f>IF($C$24,[1]!obget([1]!obcall("",$C28,"get",[1]!obMake("","int",L$26))),"")</f>
        <v>#VALUE!</v>
      </c>
      <c r="M28" s="42" t="e">
        <f>IF($C$24,[1]!obget([1]!obcall("",$C28,"get",[1]!obMake("","int",M$26))),"")</f>
        <v>#VALUE!</v>
      </c>
      <c r="N28" s="42" t="e">
        <f>IF($C$24,[1]!obget([1]!obcall("",$C28,"getAverage")),"")</f>
        <v>#VALUE!</v>
      </c>
      <c r="IT28" s="25"/>
      <c r="IU28" s="25"/>
      <c r="IV28" s="25"/>
    </row>
    <row r="29" spans="1:256" ht="11.85" customHeight="1" x14ac:dyDescent="0.3">
      <c r="A29" s="28" t="str">
        <f t="shared" ref="A29:A92" si="1">IF($C$24,IF(MOD((ROW(A29)-ROW($A$27))*$C$20,$C$21/10)&lt;0.0001,(ROW(A29)-ROW($A$27))*$C$20,""),"")</f>
        <v/>
      </c>
      <c r="B29" s="42">
        <f t="shared" si="0"/>
        <v>0.2</v>
      </c>
      <c r="C29" s="45" t="e">
        <f>IF($C$24,[1]!obcall("IM_"&amp;B29,$B$24,"[]",[1]!obMake("","int",ROW(B29)-ROW($B$27))),"")</f>
        <v>#VALUE!</v>
      </c>
      <c r="D29" s="42" t="e">
        <f>IF($C$24,[1]!obget([1]!obcall("",$C29,"get",[1]!obMake("","int",D$26))),"")</f>
        <v>#VALUE!</v>
      </c>
      <c r="E29" s="42" t="e">
        <f>IF($C$24,[1]!obget([1]!obcall("",$C29,"get",[1]!obMake("","int",E$26))),"")</f>
        <v>#VALUE!</v>
      </c>
      <c r="F29" s="42" t="e">
        <f>IF($C$24,[1]!obget([1]!obcall("",$C29,"get",[1]!obMake("","int",F$26))),"")</f>
        <v>#VALUE!</v>
      </c>
      <c r="G29" s="42" t="e">
        <f>IF($C$24,[1]!obget([1]!obcall("",$C29,"get",[1]!obMake("","int",G$26))),"")</f>
        <v>#VALUE!</v>
      </c>
      <c r="H29" s="42" t="e">
        <f>IF($C$24,[1]!obget([1]!obcall("",$C29,"get",[1]!obMake("","int",H$26))),"")</f>
        <v>#VALUE!</v>
      </c>
      <c r="I29" s="42" t="e">
        <f>IF($C$24,[1]!obget([1]!obcall("",$C29,"get",[1]!obMake("","int",I$26))),"")</f>
        <v>#VALUE!</v>
      </c>
      <c r="J29" s="42" t="e">
        <f>IF($C$24,[1]!obget([1]!obcall("",$C29,"get",[1]!obMake("","int",J$26))),"")</f>
        <v>#VALUE!</v>
      </c>
      <c r="K29" s="42" t="e">
        <f>IF($C$24,[1]!obget([1]!obcall("",$C29,"get",[1]!obMake("","int",K$26))),"")</f>
        <v>#VALUE!</v>
      </c>
      <c r="L29" s="42" t="e">
        <f>IF($C$24,[1]!obget([1]!obcall("",$C29,"get",[1]!obMake("","int",L$26))),"")</f>
        <v>#VALUE!</v>
      </c>
      <c r="M29" s="42" t="e">
        <f>IF($C$24,[1]!obget([1]!obcall("",$C29,"get",[1]!obMake("","int",M$26))),"")</f>
        <v>#VALUE!</v>
      </c>
      <c r="N29" s="42" t="e">
        <f>IF($C$24,[1]!obget([1]!obcall("",$C29,"getAverage")),"")</f>
        <v>#VALUE!</v>
      </c>
      <c r="IT29" s="25"/>
      <c r="IU29" s="25"/>
      <c r="IV29" s="25"/>
    </row>
    <row r="30" spans="1:256" ht="11.4" customHeight="1" x14ac:dyDescent="0.3">
      <c r="A30" s="28" t="str">
        <f t="shared" si="1"/>
        <v/>
      </c>
      <c r="B30" s="42">
        <f t="shared" si="0"/>
        <v>0.30000000000000004</v>
      </c>
      <c r="C30" s="45" t="e">
        <f>IF($C$24,[1]!obcall("IM_"&amp;B30,$B$24,"[]",[1]!obMake("","int",ROW(B30)-ROW($B$27))),"")</f>
        <v>#VALUE!</v>
      </c>
      <c r="D30" s="42" t="e">
        <f>IF($C$24,[1]!obget([1]!obcall("",$C30,"get",[1]!obMake("","int",D$26))),"")</f>
        <v>#VALUE!</v>
      </c>
      <c r="E30" s="42" t="e">
        <f>IF($C$24,[1]!obget([1]!obcall("",$C30,"get",[1]!obMake("","int",E$26))),"")</f>
        <v>#VALUE!</v>
      </c>
      <c r="F30" s="42" t="e">
        <f>IF($C$24,[1]!obget([1]!obcall("",$C30,"get",[1]!obMake("","int",F$26))),"")</f>
        <v>#VALUE!</v>
      </c>
      <c r="G30" s="42" t="e">
        <f>IF($C$24,[1]!obget([1]!obcall("",$C30,"get",[1]!obMake("","int",G$26))),"")</f>
        <v>#VALUE!</v>
      </c>
      <c r="H30" s="42" t="e">
        <f>IF($C$24,[1]!obget([1]!obcall("",$C30,"get",[1]!obMake("","int",H$26))),"")</f>
        <v>#VALUE!</v>
      </c>
      <c r="I30" s="42" t="e">
        <f>IF($C$24,[1]!obget([1]!obcall("",$C30,"get",[1]!obMake("","int",I$26))),"")</f>
        <v>#VALUE!</v>
      </c>
      <c r="J30" s="42" t="e">
        <f>IF($C$24,[1]!obget([1]!obcall("",$C30,"get",[1]!obMake("","int",J$26))),"")</f>
        <v>#VALUE!</v>
      </c>
      <c r="K30" s="42" t="e">
        <f>IF($C$24,[1]!obget([1]!obcall("",$C30,"get",[1]!obMake("","int",K$26))),"")</f>
        <v>#VALUE!</v>
      </c>
      <c r="L30" s="42" t="e">
        <f>IF($C$24,[1]!obget([1]!obcall("",$C30,"get",[1]!obMake("","int",L$26))),"")</f>
        <v>#VALUE!</v>
      </c>
      <c r="M30" s="42" t="e">
        <f>IF($C$24,[1]!obget([1]!obcall("",$C30,"get",[1]!obMake("","int",M$26))),"")</f>
        <v>#VALUE!</v>
      </c>
      <c r="N30" s="42" t="e">
        <f>IF($C$24,[1]!obget([1]!obcall("",$C30,"getAverage")),"")</f>
        <v>#VALUE!</v>
      </c>
      <c r="IT30" s="25"/>
      <c r="IU30" s="25"/>
      <c r="IV30" s="25"/>
    </row>
    <row r="31" spans="1:256" ht="13.8" customHeight="1" x14ac:dyDescent="0.3">
      <c r="A31" s="28" t="str">
        <f t="shared" si="1"/>
        <v/>
      </c>
      <c r="B31" s="42">
        <f t="shared" si="0"/>
        <v>0.4</v>
      </c>
      <c r="C31" s="45" t="e">
        <f>IF($C$24,[1]!obcall("IM_"&amp;B31,$B$24,"[]",[1]!obMake("","int",ROW(B31)-ROW($B$27))),"")</f>
        <v>#VALUE!</v>
      </c>
      <c r="D31" s="42" t="e">
        <f>IF($C$24,[1]!obget([1]!obcall("",$C31,"get",[1]!obMake("","int",D$26))),"")</f>
        <v>#VALUE!</v>
      </c>
      <c r="E31" s="42" t="e">
        <f>IF($C$24,[1]!obget([1]!obcall("",$C31,"get",[1]!obMake("","int",E$26))),"")</f>
        <v>#VALUE!</v>
      </c>
      <c r="F31" s="42" t="e">
        <f>IF($C$24,[1]!obget([1]!obcall("",$C31,"get",[1]!obMake("","int",F$26))),"")</f>
        <v>#VALUE!</v>
      </c>
      <c r="G31" s="42" t="e">
        <f>IF($C$24,[1]!obget([1]!obcall("",$C31,"get",[1]!obMake("","int",G$26))),"")</f>
        <v>#VALUE!</v>
      </c>
      <c r="H31" s="42" t="e">
        <f>IF($C$24,[1]!obget([1]!obcall("",$C31,"get",[1]!obMake("","int",H$26))),"")</f>
        <v>#VALUE!</v>
      </c>
      <c r="I31" s="42" t="e">
        <f>IF($C$24,[1]!obget([1]!obcall("",$C31,"get",[1]!obMake("","int",I$26))),"")</f>
        <v>#VALUE!</v>
      </c>
      <c r="J31" s="42" t="e">
        <f>IF($C$24,[1]!obget([1]!obcall("",$C31,"get",[1]!obMake("","int",J$26))),"")</f>
        <v>#VALUE!</v>
      </c>
      <c r="K31" s="42" t="e">
        <f>IF($C$24,[1]!obget([1]!obcall("",$C31,"get",[1]!obMake("","int",K$26))),"")</f>
        <v>#VALUE!</v>
      </c>
      <c r="L31" s="42" t="e">
        <f>IF($C$24,[1]!obget([1]!obcall("",$C31,"get",[1]!obMake("","int",L$26))),"")</f>
        <v>#VALUE!</v>
      </c>
      <c r="M31" s="42" t="e">
        <f>IF($C$24,[1]!obget([1]!obcall("",$C31,"get",[1]!obMake("","int",M$26))),"")</f>
        <v>#VALUE!</v>
      </c>
      <c r="N31" s="42" t="e">
        <f>IF($C$24,[1]!obget([1]!obcall("",$C31,"getAverage")),"")</f>
        <v>#VALUE!</v>
      </c>
      <c r="IT31" s="25"/>
      <c r="IU31" s="25"/>
      <c r="IV31" s="25"/>
    </row>
    <row r="32" spans="1:256" ht="13.2" customHeight="1" x14ac:dyDescent="0.3">
      <c r="A32" s="28">
        <f t="shared" si="1"/>
        <v>0.5</v>
      </c>
      <c r="B32" s="42">
        <f t="shared" si="0"/>
        <v>0.5</v>
      </c>
      <c r="C32" s="45" t="e">
        <f>IF($C$24,[1]!obcall("IM_"&amp;B32,$B$24,"[]",[1]!obMake("","int",ROW(B32)-ROW($B$27))),"")</f>
        <v>#VALUE!</v>
      </c>
      <c r="D32" s="42" t="e">
        <f>IF($C$24,[1]!obget([1]!obcall("",$C32,"get",[1]!obMake("","int",D$26))),"")</f>
        <v>#VALUE!</v>
      </c>
      <c r="E32" s="42" t="e">
        <f>IF($C$24,[1]!obget([1]!obcall("",$C32,"get",[1]!obMake("","int",E$26))),"")</f>
        <v>#VALUE!</v>
      </c>
      <c r="F32" s="42" t="e">
        <f>IF($C$24,[1]!obget([1]!obcall("",$C32,"get",[1]!obMake("","int",F$26))),"")</f>
        <v>#VALUE!</v>
      </c>
      <c r="G32" s="42" t="e">
        <f>IF($C$24,[1]!obget([1]!obcall("",$C32,"get",[1]!obMake("","int",G$26))),"")</f>
        <v>#VALUE!</v>
      </c>
      <c r="H32" s="42" t="e">
        <f>IF($C$24,[1]!obget([1]!obcall("",$C32,"get",[1]!obMake("","int",H$26))),"")</f>
        <v>#VALUE!</v>
      </c>
      <c r="I32" s="42" t="e">
        <f>IF($C$24,[1]!obget([1]!obcall("",$C32,"get",[1]!obMake("","int",I$26))),"")</f>
        <v>#VALUE!</v>
      </c>
      <c r="J32" s="42" t="e">
        <f>IF($C$24,[1]!obget([1]!obcall("",$C32,"get",[1]!obMake("","int",J$26))),"")</f>
        <v>#VALUE!</v>
      </c>
      <c r="K32" s="42" t="e">
        <f>IF($C$24,[1]!obget([1]!obcall("",$C32,"get",[1]!obMake("","int",K$26))),"")</f>
        <v>#VALUE!</v>
      </c>
      <c r="L32" s="42" t="e">
        <f>IF($C$24,[1]!obget([1]!obcall("",$C32,"get",[1]!obMake("","int",L$26))),"")</f>
        <v>#VALUE!</v>
      </c>
      <c r="M32" s="42" t="e">
        <f>IF($C$24,[1]!obget([1]!obcall("",$C32,"get",[1]!obMake("","int",M$26))),"")</f>
        <v>#VALUE!</v>
      </c>
      <c r="N32" s="42" t="e">
        <f>IF($C$24,[1]!obget([1]!obcall("",$C32,"getAverage")),"")</f>
        <v>#VALUE!</v>
      </c>
      <c r="IT32" s="25"/>
      <c r="IU32" s="25"/>
      <c r="IV32" s="25"/>
    </row>
    <row r="33" spans="1:256" ht="11.85" customHeight="1" x14ac:dyDescent="0.3">
      <c r="A33" s="28" t="str">
        <f t="shared" si="1"/>
        <v/>
      </c>
      <c r="B33" s="42">
        <f t="shared" si="0"/>
        <v>0.60000000000000009</v>
      </c>
      <c r="C33" s="45" t="e">
        <f>IF($C$24,[1]!obcall("IM_"&amp;B33,$B$24,"[]",[1]!obMake("","int",ROW(B33)-ROW($B$27))),"")</f>
        <v>#VALUE!</v>
      </c>
      <c r="D33" s="42" t="e">
        <f>IF($C$24,[1]!obget([1]!obcall("",$C33,"get",[1]!obMake("","int",D$26))),"")</f>
        <v>#VALUE!</v>
      </c>
      <c r="E33" s="42" t="e">
        <f>IF($C$24,[1]!obget([1]!obcall("",$C33,"get",[1]!obMake("","int",E$26))),"")</f>
        <v>#VALUE!</v>
      </c>
      <c r="F33" s="42" t="e">
        <f>IF($C$24,[1]!obget([1]!obcall("",$C33,"get",[1]!obMake("","int",F$26))),"")</f>
        <v>#VALUE!</v>
      </c>
      <c r="G33" s="42" t="e">
        <f>IF($C$24,[1]!obget([1]!obcall("",$C33,"get",[1]!obMake("","int",G$26))),"")</f>
        <v>#VALUE!</v>
      </c>
      <c r="H33" s="42" t="e">
        <f>IF($C$24,[1]!obget([1]!obcall("",$C33,"get",[1]!obMake("","int",H$26))),"")</f>
        <v>#VALUE!</v>
      </c>
      <c r="I33" s="42" t="e">
        <f>IF($C$24,[1]!obget([1]!obcall("",$C33,"get",[1]!obMake("","int",I$26))),"")</f>
        <v>#VALUE!</v>
      </c>
      <c r="J33" s="42" t="e">
        <f>IF($C$24,[1]!obget([1]!obcall("",$C33,"get",[1]!obMake("","int",J$26))),"")</f>
        <v>#VALUE!</v>
      </c>
      <c r="K33" s="42" t="e">
        <f>IF($C$24,[1]!obget([1]!obcall("",$C33,"get",[1]!obMake("","int",K$26))),"")</f>
        <v>#VALUE!</v>
      </c>
      <c r="L33" s="42" t="e">
        <f>IF($C$24,[1]!obget([1]!obcall("",$C33,"get",[1]!obMake("","int",L$26))),"")</f>
        <v>#VALUE!</v>
      </c>
      <c r="M33" s="42" t="e">
        <f>IF($C$24,[1]!obget([1]!obcall("",$C33,"get",[1]!obMake("","int",M$26))),"")</f>
        <v>#VALUE!</v>
      </c>
      <c r="N33" s="42" t="e">
        <f>IF($C$24,[1]!obget([1]!obcall("",$C33,"getAverage")),"")</f>
        <v>#VALUE!</v>
      </c>
      <c r="IT33" s="25"/>
      <c r="IU33" s="25"/>
      <c r="IV33" s="25"/>
    </row>
    <row r="34" spans="1:256" ht="11.85" customHeight="1" x14ac:dyDescent="0.3">
      <c r="A34" s="28" t="str">
        <f t="shared" si="1"/>
        <v/>
      </c>
      <c r="B34" s="42">
        <f t="shared" si="0"/>
        <v>0.70000000000000007</v>
      </c>
      <c r="C34" s="45" t="e">
        <f>IF($C$24,[1]!obcall("IM_"&amp;B34,$B$24,"[]",[1]!obMake("","int",ROW(B34)-ROW($B$27))),"")</f>
        <v>#VALUE!</v>
      </c>
      <c r="D34" s="42" t="e">
        <f>IF($C$24,[1]!obget([1]!obcall("",$C34,"get",[1]!obMake("","int",D$26))),"")</f>
        <v>#VALUE!</v>
      </c>
      <c r="E34" s="42" t="e">
        <f>IF($C$24,[1]!obget([1]!obcall("",$C34,"get",[1]!obMake("","int",E$26))),"")</f>
        <v>#VALUE!</v>
      </c>
      <c r="F34" s="42" t="e">
        <f>IF($C$24,[1]!obget([1]!obcall("",$C34,"get",[1]!obMake("","int",F$26))),"")</f>
        <v>#VALUE!</v>
      </c>
      <c r="G34" s="42" t="e">
        <f>IF($C$24,[1]!obget([1]!obcall("",$C34,"get",[1]!obMake("","int",G$26))),"")</f>
        <v>#VALUE!</v>
      </c>
      <c r="H34" s="42" t="e">
        <f>IF($C$24,[1]!obget([1]!obcall("",$C34,"get",[1]!obMake("","int",H$26))),"")</f>
        <v>#VALUE!</v>
      </c>
      <c r="I34" s="42" t="e">
        <f>IF($C$24,[1]!obget([1]!obcall("",$C34,"get",[1]!obMake("","int",I$26))),"")</f>
        <v>#VALUE!</v>
      </c>
      <c r="J34" s="42" t="e">
        <f>IF($C$24,[1]!obget([1]!obcall("",$C34,"get",[1]!obMake("","int",J$26))),"")</f>
        <v>#VALUE!</v>
      </c>
      <c r="K34" s="42" t="e">
        <f>IF($C$24,[1]!obget([1]!obcall("",$C34,"get",[1]!obMake("","int",K$26))),"")</f>
        <v>#VALUE!</v>
      </c>
      <c r="L34" s="42" t="e">
        <f>IF($C$24,[1]!obget([1]!obcall("",$C34,"get",[1]!obMake("","int",L$26))),"")</f>
        <v>#VALUE!</v>
      </c>
      <c r="M34" s="42" t="e">
        <f>IF($C$24,[1]!obget([1]!obcall("",$C34,"get",[1]!obMake("","int",M$26))),"")</f>
        <v>#VALUE!</v>
      </c>
      <c r="N34" s="42" t="e">
        <f>IF($C$24,[1]!obget([1]!obcall("",$C34,"getAverage")),"")</f>
        <v>#VALUE!</v>
      </c>
      <c r="IT34" s="25"/>
      <c r="IU34" s="25"/>
      <c r="IV34" s="25"/>
    </row>
    <row r="35" spans="1:256" ht="11.85" customHeight="1" x14ac:dyDescent="0.3">
      <c r="A35" s="28" t="str">
        <f t="shared" si="1"/>
        <v/>
      </c>
      <c r="B35" s="42">
        <f t="shared" si="0"/>
        <v>0.8</v>
      </c>
      <c r="C35" s="45" t="e">
        <f>IF($C$24,[1]!obcall("IM_"&amp;B35,$B$24,"[]",[1]!obMake("","int",ROW(B35)-ROW($B$27))),"")</f>
        <v>#VALUE!</v>
      </c>
      <c r="D35" s="42" t="e">
        <f>IF($C$24,[1]!obget([1]!obcall("",$C35,"get",[1]!obMake("","int",D$26))),"")</f>
        <v>#VALUE!</v>
      </c>
      <c r="E35" s="42" t="e">
        <f>IF($C$24,[1]!obget([1]!obcall("",$C35,"get",[1]!obMake("","int",E$26))),"")</f>
        <v>#VALUE!</v>
      </c>
      <c r="F35" s="42" t="e">
        <f>IF($C$24,[1]!obget([1]!obcall("",$C35,"get",[1]!obMake("","int",F$26))),"")</f>
        <v>#VALUE!</v>
      </c>
      <c r="G35" s="42" t="e">
        <f>IF($C$24,[1]!obget([1]!obcall("",$C35,"get",[1]!obMake("","int",G$26))),"")</f>
        <v>#VALUE!</v>
      </c>
      <c r="H35" s="42" t="e">
        <f>IF($C$24,[1]!obget([1]!obcall("",$C35,"get",[1]!obMake("","int",H$26))),"")</f>
        <v>#VALUE!</v>
      </c>
      <c r="I35" s="42" t="e">
        <f>IF($C$24,[1]!obget([1]!obcall("",$C35,"get",[1]!obMake("","int",I$26))),"")</f>
        <v>#VALUE!</v>
      </c>
      <c r="J35" s="42" t="e">
        <f>IF($C$24,[1]!obget([1]!obcall("",$C35,"get",[1]!obMake("","int",J$26))),"")</f>
        <v>#VALUE!</v>
      </c>
      <c r="K35" s="42" t="e">
        <f>IF($C$24,[1]!obget([1]!obcall("",$C35,"get",[1]!obMake("","int",K$26))),"")</f>
        <v>#VALUE!</v>
      </c>
      <c r="L35" s="42" t="e">
        <f>IF($C$24,[1]!obget([1]!obcall("",$C35,"get",[1]!obMake("","int",L$26))),"")</f>
        <v>#VALUE!</v>
      </c>
      <c r="M35" s="42" t="e">
        <f>IF($C$24,[1]!obget([1]!obcall("",$C35,"get",[1]!obMake("","int",M$26))),"")</f>
        <v>#VALUE!</v>
      </c>
      <c r="N35" s="42" t="e">
        <f>IF($C$24,[1]!obget([1]!obcall("",$C35,"getAverage")),"")</f>
        <v>#VALUE!</v>
      </c>
      <c r="IT35" s="25"/>
      <c r="IU35" s="25"/>
      <c r="IV35" s="25"/>
    </row>
    <row r="36" spans="1:256" ht="11.85" customHeight="1" x14ac:dyDescent="0.3">
      <c r="A36" s="28" t="str">
        <f t="shared" si="1"/>
        <v/>
      </c>
      <c r="B36" s="42">
        <f t="shared" si="0"/>
        <v>0.9</v>
      </c>
      <c r="C36" s="45" t="e">
        <f>IF($C$24,[1]!obcall("IM_"&amp;B36,$B$24,"[]",[1]!obMake("","int",ROW(B36)-ROW($B$27))),"")</f>
        <v>#VALUE!</v>
      </c>
      <c r="D36" s="42" t="e">
        <f>IF($C$24,[1]!obget([1]!obcall("",$C36,"get",[1]!obMake("","int",D$26))),"")</f>
        <v>#VALUE!</v>
      </c>
      <c r="E36" s="42" t="e">
        <f>IF($C$24,[1]!obget([1]!obcall("",$C36,"get",[1]!obMake("","int",E$26))),"")</f>
        <v>#VALUE!</v>
      </c>
      <c r="F36" s="42" t="e">
        <f>IF($C$24,[1]!obget([1]!obcall("",$C36,"get",[1]!obMake("","int",F$26))),"")</f>
        <v>#VALUE!</v>
      </c>
      <c r="G36" s="42" t="e">
        <f>IF($C$24,[1]!obget([1]!obcall("",$C36,"get",[1]!obMake("","int",G$26))),"")</f>
        <v>#VALUE!</v>
      </c>
      <c r="H36" s="42" t="e">
        <f>IF($C$24,[1]!obget([1]!obcall("",$C36,"get",[1]!obMake("","int",H$26))),"")</f>
        <v>#VALUE!</v>
      </c>
      <c r="I36" s="42" t="e">
        <f>IF($C$24,[1]!obget([1]!obcall("",$C36,"get",[1]!obMake("","int",I$26))),"")</f>
        <v>#VALUE!</v>
      </c>
      <c r="J36" s="42" t="e">
        <f>IF($C$24,[1]!obget([1]!obcall("",$C36,"get",[1]!obMake("","int",J$26))),"")</f>
        <v>#VALUE!</v>
      </c>
      <c r="K36" s="42" t="e">
        <f>IF($C$24,[1]!obget([1]!obcall("",$C36,"get",[1]!obMake("","int",K$26))),"")</f>
        <v>#VALUE!</v>
      </c>
      <c r="L36" s="42" t="e">
        <f>IF($C$24,[1]!obget([1]!obcall("",$C36,"get",[1]!obMake("","int",L$26))),"")</f>
        <v>#VALUE!</v>
      </c>
      <c r="M36" s="42" t="e">
        <f>IF($C$24,[1]!obget([1]!obcall("",$C36,"get",[1]!obMake("","int",M$26))),"")</f>
        <v>#VALUE!</v>
      </c>
      <c r="N36" s="42" t="e">
        <f>IF($C$24,[1]!obget([1]!obcall("",$C36,"getAverage")),"")</f>
        <v>#VALUE!</v>
      </c>
      <c r="IT36" s="25"/>
      <c r="IU36" s="25"/>
      <c r="IV36" s="25"/>
    </row>
    <row r="37" spans="1:256" ht="11.85" customHeight="1" x14ac:dyDescent="0.3">
      <c r="A37" s="28">
        <f t="shared" si="1"/>
        <v>1</v>
      </c>
      <c r="B37" s="42">
        <f t="shared" si="0"/>
        <v>1</v>
      </c>
      <c r="C37" s="45" t="e">
        <f>IF($C$24,[1]!obcall("IM_"&amp;B37,$B$24,"[]",[1]!obMake("","int",ROW(B37)-ROW($B$27))),"")</f>
        <v>#VALUE!</v>
      </c>
      <c r="D37" s="42" t="e">
        <f>IF($C$24,[1]!obget([1]!obcall("",$C37,"get",[1]!obMake("","int",D$26))),"")</f>
        <v>#VALUE!</v>
      </c>
      <c r="E37" s="42" t="e">
        <f>IF($C$24,[1]!obget([1]!obcall("",$C37,"get",[1]!obMake("","int",E$26))),"")</f>
        <v>#VALUE!</v>
      </c>
      <c r="F37" s="42" t="e">
        <f>IF($C$24,[1]!obget([1]!obcall("",$C37,"get",[1]!obMake("","int",F$26))),"")</f>
        <v>#VALUE!</v>
      </c>
      <c r="G37" s="42" t="e">
        <f>IF($C$24,[1]!obget([1]!obcall("",$C37,"get",[1]!obMake("","int",G$26))),"")</f>
        <v>#VALUE!</v>
      </c>
      <c r="H37" s="42" t="e">
        <f>IF($C$24,[1]!obget([1]!obcall("",$C37,"get",[1]!obMake("","int",H$26))),"")</f>
        <v>#VALUE!</v>
      </c>
      <c r="I37" s="42" t="e">
        <f>IF($C$24,[1]!obget([1]!obcall("",$C37,"get",[1]!obMake("","int",I$26))),"")</f>
        <v>#VALUE!</v>
      </c>
      <c r="J37" s="42" t="e">
        <f>IF($C$24,[1]!obget([1]!obcall("",$C37,"get",[1]!obMake("","int",J$26))),"")</f>
        <v>#VALUE!</v>
      </c>
      <c r="K37" s="42" t="e">
        <f>IF($C$24,[1]!obget([1]!obcall("",$C37,"get",[1]!obMake("","int",K$26))),"")</f>
        <v>#VALUE!</v>
      </c>
      <c r="L37" s="42" t="e">
        <f>IF($C$24,[1]!obget([1]!obcall("",$C37,"get",[1]!obMake("","int",L$26))),"")</f>
        <v>#VALUE!</v>
      </c>
      <c r="M37" s="42" t="e">
        <f>IF($C$24,[1]!obget([1]!obcall("",$C37,"get",[1]!obMake("","int",M$26))),"")</f>
        <v>#VALUE!</v>
      </c>
      <c r="N37" s="42" t="e">
        <f>IF($C$24,[1]!obget([1]!obcall("",$C37,"getAverage")),"")</f>
        <v>#VALUE!</v>
      </c>
      <c r="IU37" s="25"/>
      <c r="IV37" s="25"/>
    </row>
    <row r="38" spans="1:256" ht="11.85" customHeight="1" x14ac:dyDescent="0.3">
      <c r="A38" s="28" t="str">
        <f t="shared" si="1"/>
        <v/>
      </c>
      <c r="B38" s="42">
        <f t="shared" si="0"/>
        <v>1.1000000000000001</v>
      </c>
      <c r="C38" s="45" t="e">
        <f>IF($C$24,[1]!obcall("IM_"&amp;B38,$B$24,"[]",[1]!obMake("","int",ROW(B38)-ROW($B$27))),"")</f>
        <v>#VALUE!</v>
      </c>
      <c r="D38" s="42" t="e">
        <f>IF($C$24,[1]!obget([1]!obcall("",$C38,"get",[1]!obMake("","int",D$26))),"")</f>
        <v>#VALUE!</v>
      </c>
      <c r="E38" s="42" t="e">
        <f>IF($C$24,[1]!obget([1]!obcall("",$C38,"get",[1]!obMake("","int",E$26))),"")</f>
        <v>#VALUE!</v>
      </c>
      <c r="F38" s="42" t="e">
        <f>IF($C$24,[1]!obget([1]!obcall("",$C38,"get",[1]!obMake("","int",F$26))),"")</f>
        <v>#VALUE!</v>
      </c>
      <c r="G38" s="42" t="e">
        <f>IF($C$24,[1]!obget([1]!obcall("",$C38,"get",[1]!obMake("","int",G$26))),"")</f>
        <v>#VALUE!</v>
      </c>
      <c r="H38" s="42" t="e">
        <f>IF($C$24,[1]!obget([1]!obcall("",$C38,"get",[1]!obMake("","int",H$26))),"")</f>
        <v>#VALUE!</v>
      </c>
      <c r="I38" s="42" t="e">
        <f>IF($C$24,[1]!obget([1]!obcall("",$C38,"get",[1]!obMake("","int",I$26))),"")</f>
        <v>#VALUE!</v>
      </c>
      <c r="J38" s="42" t="e">
        <f>IF($C$24,[1]!obget([1]!obcall("",$C38,"get",[1]!obMake("","int",J$26))),"")</f>
        <v>#VALUE!</v>
      </c>
      <c r="K38" s="42" t="e">
        <f>IF($C$24,[1]!obget([1]!obcall("",$C38,"get",[1]!obMake("","int",K$26))),"")</f>
        <v>#VALUE!</v>
      </c>
      <c r="L38" s="42" t="e">
        <f>IF($C$24,[1]!obget([1]!obcall("",$C38,"get",[1]!obMake("","int",L$26))),"")</f>
        <v>#VALUE!</v>
      </c>
      <c r="M38" s="42" t="e">
        <f>IF($C$24,[1]!obget([1]!obcall("",$C38,"get",[1]!obMake("","int",M$26))),"")</f>
        <v>#VALUE!</v>
      </c>
      <c r="N38" s="42" t="e">
        <f>IF($C$24,[1]!obget([1]!obcall("",$C38,"getAverage")),"")</f>
        <v>#VALUE!</v>
      </c>
      <c r="IU38" s="25"/>
      <c r="IV38" s="25"/>
    </row>
    <row r="39" spans="1:256" ht="11.85" customHeight="1" x14ac:dyDescent="0.3">
      <c r="A39" s="28" t="str">
        <f t="shared" si="1"/>
        <v/>
      </c>
      <c r="B39" s="42">
        <f t="shared" si="0"/>
        <v>1.2000000000000002</v>
      </c>
      <c r="C39" s="45" t="e">
        <f>IF($C$24,[1]!obcall("IM_"&amp;B39,$B$24,"[]",[1]!obMake("","int",ROW(B39)-ROW($B$27))),"")</f>
        <v>#VALUE!</v>
      </c>
      <c r="D39" s="42" t="e">
        <f>IF($C$24,[1]!obget([1]!obcall("",$C39,"get",[1]!obMake("","int",D$26))),"")</f>
        <v>#VALUE!</v>
      </c>
      <c r="E39" s="42" t="e">
        <f>IF($C$24,[1]!obget([1]!obcall("",$C39,"get",[1]!obMake("","int",E$26))),"")</f>
        <v>#VALUE!</v>
      </c>
      <c r="F39" s="42" t="e">
        <f>IF($C$24,[1]!obget([1]!obcall("",$C39,"get",[1]!obMake("","int",F$26))),"")</f>
        <v>#VALUE!</v>
      </c>
      <c r="G39" s="42" t="e">
        <f>IF($C$24,[1]!obget([1]!obcall("",$C39,"get",[1]!obMake("","int",G$26))),"")</f>
        <v>#VALUE!</v>
      </c>
      <c r="H39" s="42" t="e">
        <f>IF($C$24,[1]!obget([1]!obcall("",$C39,"get",[1]!obMake("","int",H$26))),"")</f>
        <v>#VALUE!</v>
      </c>
      <c r="I39" s="42" t="e">
        <f>IF($C$24,[1]!obget([1]!obcall("",$C39,"get",[1]!obMake("","int",I$26))),"")</f>
        <v>#VALUE!</v>
      </c>
      <c r="J39" s="42" t="e">
        <f>IF($C$24,[1]!obget([1]!obcall("",$C39,"get",[1]!obMake("","int",J$26))),"")</f>
        <v>#VALUE!</v>
      </c>
      <c r="K39" s="42" t="e">
        <f>IF($C$24,[1]!obget([1]!obcall("",$C39,"get",[1]!obMake("","int",K$26))),"")</f>
        <v>#VALUE!</v>
      </c>
      <c r="L39" s="42" t="e">
        <f>IF($C$24,[1]!obget([1]!obcall("",$C39,"get",[1]!obMake("","int",L$26))),"")</f>
        <v>#VALUE!</v>
      </c>
      <c r="M39" s="42" t="e">
        <f>IF($C$24,[1]!obget([1]!obcall("",$C39,"get",[1]!obMake("","int",M$26))),"")</f>
        <v>#VALUE!</v>
      </c>
      <c r="N39" s="42" t="e">
        <f>IF($C$24,[1]!obget([1]!obcall("",$C39,"getAverage")),"")</f>
        <v>#VALUE!</v>
      </c>
      <c r="IU39" s="25"/>
      <c r="IV39" s="25"/>
    </row>
    <row r="40" spans="1:256" ht="11.85" customHeight="1" x14ac:dyDescent="0.3">
      <c r="A40" s="28" t="str">
        <f t="shared" si="1"/>
        <v/>
      </c>
      <c r="B40" s="42">
        <f t="shared" si="0"/>
        <v>1.3</v>
      </c>
      <c r="C40" s="45" t="e">
        <f>IF($C$24,[1]!obcall("IM_"&amp;B40,$B$24,"[]",[1]!obMake("","int",ROW(B40)-ROW($B$27))),"")</f>
        <v>#VALUE!</v>
      </c>
      <c r="D40" s="42" t="e">
        <f>IF($C$24,[1]!obget([1]!obcall("",$C40,"get",[1]!obMake("","int",D$26))),"")</f>
        <v>#VALUE!</v>
      </c>
      <c r="E40" s="42" t="e">
        <f>IF($C$24,[1]!obget([1]!obcall("",$C40,"get",[1]!obMake("","int",E$26))),"")</f>
        <v>#VALUE!</v>
      </c>
      <c r="F40" s="42" t="e">
        <f>IF($C$24,[1]!obget([1]!obcall("",$C40,"get",[1]!obMake("","int",F$26))),"")</f>
        <v>#VALUE!</v>
      </c>
      <c r="G40" s="42" t="e">
        <f>IF($C$24,[1]!obget([1]!obcall("",$C40,"get",[1]!obMake("","int",G$26))),"")</f>
        <v>#VALUE!</v>
      </c>
      <c r="H40" s="42" t="e">
        <f>IF($C$24,[1]!obget([1]!obcall("",$C40,"get",[1]!obMake("","int",H$26))),"")</f>
        <v>#VALUE!</v>
      </c>
      <c r="I40" s="42" t="e">
        <f>IF($C$24,[1]!obget([1]!obcall("",$C40,"get",[1]!obMake("","int",I$26))),"")</f>
        <v>#VALUE!</v>
      </c>
      <c r="J40" s="42" t="e">
        <f>IF($C$24,[1]!obget([1]!obcall("",$C40,"get",[1]!obMake("","int",J$26))),"")</f>
        <v>#VALUE!</v>
      </c>
      <c r="K40" s="42" t="e">
        <f>IF($C$24,[1]!obget([1]!obcall("",$C40,"get",[1]!obMake("","int",K$26))),"")</f>
        <v>#VALUE!</v>
      </c>
      <c r="L40" s="42" t="e">
        <f>IF($C$24,[1]!obget([1]!obcall("",$C40,"get",[1]!obMake("","int",L$26))),"")</f>
        <v>#VALUE!</v>
      </c>
      <c r="M40" s="42" t="e">
        <f>IF($C$24,[1]!obget([1]!obcall("",$C40,"get",[1]!obMake("","int",M$26))),"")</f>
        <v>#VALUE!</v>
      </c>
      <c r="N40" s="42" t="e">
        <f>IF($C$24,[1]!obget([1]!obcall("",$C40,"getAverage")),"")</f>
        <v>#VALUE!</v>
      </c>
      <c r="IU40" s="25"/>
      <c r="IV40" s="25"/>
    </row>
    <row r="41" spans="1:256" ht="11.85" customHeight="1" x14ac:dyDescent="0.3">
      <c r="A41" s="28" t="str">
        <f t="shared" si="1"/>
        <v/>
      </c>
      <c r="B41" s="42">
        <f t="shared" si="0"/>
        <v>1.4000000000000001</v>
      </c>
      <c r="C41" s="45" t="e">
        <f>IF($C$24,[1]!obcall("IM_"&amp;B41,$B$24,"[]",[1]!obMake("","int",ROW(B41)-ROW($B$27))),"")</f>
        <v>#VALUE!</v>
      </c>
      <c r="D41" s="42" t="e">
        <f>IF($C$24,[1]!obget([1]!obcall("",$C41,"get",[1]!obMake("","int",D$26))),"")</f>
        <v>#VALUE!</v>
      </c>
      <c r="E41" s="42" t="e">
        <f>IF($C$24,[1]!obget([1]!obcall("",$C41,"get",[1]!obMake("","int",E$26))),"")</f>
        <v>#VALUE!</v>
      </c>
      <c r="F41" s="42" t="e">
        <f>IF($C$24,[1]!obget([1]!obcall("",$C41,"get",[1]!obMake("","int",F$26))),"")</f>
        <v>#VALUE!</v>
      </c>
      <c r="G41" s="42" t="e">
        <f>IF($C$24,[1]!obget([1]!obcall("",$C41,"get",[1]!obMake("","int",G$26))),"")</f>
        <v>#VALUE!</v>
      </c>
      <c r="H41" s="42" t="e">
        <f>IF($C$24,[1]!obget([1]!obcall("",$C41,"get",[1]!obMake("","int",H$26))),"")</f>
        <v>#VALUE!</v>
      </c>
      <c r="I41" s="42" t="e">
        <f>IF($C$24,[1]!obget([1]!obcall("",$C41,"get",[1]!obMake("","int",I$26))),"")</f>
        <v>#VALUE!</v>
      </c>
      <c r="J41" s="42" t="e">
        <f>IF($C$24,[1]!obget([1]!obcall("",$C41,"get",[1]!obMake("","int",J$26))),"")</f>
        <v>#VALUE!</v>
      </c>
      <c r="K41" s="42" t="e">
        <f>IF($C$24,[1]!obget([1]!obcall("",$C41,"get",[1]!obMake("","int",K$26))),"")</f>
        <v>#VALUE!</v>
      </c>
      <c r="L41" s="42" t="e">
        <f>IF($C$24,[1]!obget([1]!obcall("",$C41,"get",[1]!obMake("","int",L$26))),"")</f>
        <v>#VALUE!</v>
      </c>
      <c r="M41" s="42" t="e">
        <f>IF($C$24,[1]!obget([1]!obcall("",$C41,"get",[1]!obMake("","int",M$26))),"")</f>
        <v>#VALUE!</v>
      </c>
      <c r="N41" s="42" t="e">
        <f>IF($C$24,[1]!obget([1]!obcall("",$C41,"getAverage")),"")</f>
        <v>#VALUE!</v>
      </c>
      <c r="IU41" s="25"/>
      <c r="IV41" s="25"/>
    </row>
    <row r="42" spans="1:256" ht="11.85" customHeight="1" x14ac:dyDescent="0.3">
      <c r="A42" s="28">
        <f t="shared" si="1"/>
        <v>1.5</v>
      </c>
      <c r="B42" s="42">
        <f t="shared" si="0"/>
        <v>1.5</v>
      </c>
      <c r="C42" s="45" t="e">
        <f>IF($C$24,[1]!obcall("IM_"&amp;B42,$B$24,"[]",[1]!obMake("","int",ROW(B42)-ROW($B$27))),"")</f>
        <v>#VALUE!</v>
      </c>
      <c r="D42" s="42" t="e">
        <f>IF($C$24,[1]!obget([1]!obcall("",$C42,"get",[1]!obMake("","int",D$26))),"")</f>
        <v>#VALUE!</v>
      </c>
      <c r="E42" s="42" t="e">
        <f>IF($C$24,[1]!obget([1]!obcall("",$C42,"get",[1]!obMake("","int",E$26))),"")</f>
        <v>#VALUE!</v>
      </c>
      <c r="F42" s="42" t="e">
        <f>IF($C$24,[1]!obget([1]!obcall("",$C42,"get",[1]!obMake("","int",F$26))),"")</f>
        <v>#VALUE!</v>
      </c>
      <c r="G42" s="42" t="e">
        <f>IF($C$24,[1]!obget([1]!obcall("",$C42,"get",[1]!obMake("","int",G$26))),"")</f>
        <v>#VALUE!</v>
      </c>
      <c r="H42" s="42" t="e">
        <f>IF($C$24,[1]!obget([1]!obcall("",$C42,"get",[1]!obMake("","int",H$26))),"")</f>
        <v>#VALUE!</v>
      </c>
      <c r="I42" s="42" t="e">
        <f>IF($C$24,[1]!obget([1]!obcall("",$C42,"get",[1]!obMake("","int",I$26))),"")</f>
        <v>#VALUE!</v>
      </c>
      <c r="J42" s="42" t="e">
        <f>IF($C$24,[1]!obget([1]!obcall("",$C42,"get",[1]!obMake("","int",J$26))),"")</f>
        <v>#VALUE!</v>
      </c>
      <c r="K42" s="42" t="e">
        <f>IF($C$24,[1]!obget([1]!obcall("",$C42,"get",[1]!obMake("","int",K$26))),"")</f>
        <v>#VALUE!</v>
      </c>
      <c r="L42" s="42" t="e">
        <f>IF($C$24,[1]!obget([1]!obcall("",$C42,"get",[1]!obMake("","int",L$26))),"")</f>
        <v>#VALUE!</v>
      </c>
      <c r="M42" s="42" t="e">
        <f>IF($C$24,[1]!obget([1]!obcall("",$C42,"get",[1]!obMake("","int",M$26))),"")</f>
        <v>#VALUE!</v>
      </c>
      <c r="N42" s="42" t="e">
        <f>IF($C$24,[1]!obget([1]!obcall("",$C42,"getAverage")),"")</f>
        <v>#VALUE!</v>
      </c>
      <c r="IU42" s="25"/>
      <c r="IV42" s="25"/>
    </row>
    <row r="43" spans="1:256" ht="11.85" customHeight="1" x14ac:dyDescent="0.3">
      <c r="A43" s="28" t="str">
        <f t="shared" si="1"/>
        <v/>
      </c>
      <c r="B43" s="42">
        <f t="shared" si="0"/>
        <v>1.6</v>
      </c>
      <c r="C43" s="45" t="e">
        <f>IF($C$24,[1]!obcall("IM_"&amp;B43,$B$24,"[]",[1]!obMake("","int",ROW(B43)-ROW($B$27))),"")</f>
        <v>#VALUE!</v>
      </c>
      <c r="D43" s="42" t="e">
        <f>IF($C$24,[1]!obget([1]!obcall("",$C43,"get",[1]!obMake("","int",D$26))),"")</f>
        <v>#VALUE!</v>
      </c>
      <c r="E43" s="42" t="e">
        <f>IF($C$24,[1]!obget([1]!obcall("",$C43,"get",[1]!obMake("","int",E$26))),"")</f>
        <v>#VALUE!</v>
      </c>
      <c r="F43" s="42" t="e">
        <f>IF($C$24,[1]!obget([1]!obcall("",$C43,"get",[1]!obMake("","int",F$26))),"")</f>
        <v>#VALUE!</v>
      </c>
      <c r="G43" s="42" t="e">
        <f>IF($C$24,[1]!obget([1]!obcall("",$C43,"get",[1]!obMake("","int",G$26))),"")</f>
        <v>#VALUE!</v>
      </c>
      <c r="H43" s="42" t="e">
        <f>IF($C$24,[1]!obget([1]!obcall("",$C43,"get",[1]!obMake("","int",H$26))),"")</f>
        <v>#VALUE!</v>
      </c>
      <c r="I43" s="42" t="e">
        <f>IF($C$24,[1]!obget([1]!obcall("",$C43,"get",[1]!obMake("","int",I$26))),"")</f>
        <v>#VALUE!</v>
      </c>
      <c r="J43" s="42" t="e">
        <f>IF($C$24,[1]!obget([1]!obcall("",$C43,"get",[1]!obMake("","int",J$26))),"")</f>
        <v>#VALUE!</v>
      </c>
      <c r="K43" s="42" t="e">
        <f>IF($C$24,[1]!obget([1]!obcall("",$C43,"get",[1]!obMake("","int",K$26))),"")</f>
        <v>#VALUE!</v>
      </c>
      <c r="L43" s="42" t="e">
        <f>IF($C$24,[1]!obget([1]!obcall("",$C43,"get",[1]!obMake("","int",L$26))),"")</f>
        <v>#VALUE!</v>
      </c>
      <c r="M43" s="42" t="e">
        <f>IF($C$24,[1]!obget([1]!obcall("",$C43,"get",[1]!obMake("","int",M$26))),"")</f>
        <v>#VALUE!</v>
      </c>
      <c r="N43" s="42" t="e">
        <f>IF($C$24,[1]!obget([1]!obcall("",$C43,"getAverage")),"")</f>
        <v>#VALUE!</v>
      </c>
    </row>
    <row r="44" spans="1:256" ht="11.85" customHeight="1" x14ac:dyDescent="0.3">
      <c r="A44" s="28" t="str">
        <f t="shared" si="1"/>
        <v/>
      </c>
      <c r="B44" s="42">
        <f t="shared" si="0"/>
        <v>1.7000000000000002</v>
      </c>
      <c r="C44" s="45" t="e">
        <f>IF($C$24,[1]!obcall("IM_"&amp;B44,$B$24,"[]",[1]!obMake("","int",ROW(B44)-ROW($B$27))),"")</f>
        <v>#VALUE!</v>
      </c>
      <c r="D44" s="42" t="e">
        <f>IF($C$24,[1]!obget([1]!obcall("",$C44,"get",[1]!obMake("","int",D$26))),"")</f>
        <v>#VALUE!</v>
      </c>
      <c r="E44" s="42" t="e">
        <f>IF($C$24,[1]!obget([1]!obcall("",$C44,"get",[1]!obMake("","int",E$26))),"")</f>
        <v>#VALUE!</v>
      </c>
      <c r="F44" s="42" t="e">
        <f>IF($C$24,[1]!obget([1]!obcall("",$C44,"get",[1]!obMake("","int",F$26))),"")</f>
        <v>#VALUE!</v>
      </c>
      <c r="G44" s="42" t="e">
        <f>IF($C$24,[1]!obget([1]!obcall("",$C44,"get",[1]!obMake("","int",G$26))),"")</f>
        <v>#VALUE!</v>
      </c>
      <c r="H44" s="42" t="e">
        <f>IF($C$24,[1]!obget([1]!obcall("",$C44,"get",[1]!obMake("","int",H$26))),"")</f>
        <v>#VALUE!</v>
      </c>
      <c r="I44" s="42" t="e">
        <f>IF($C$24,[1]!obget([1]!obcall("",$C44,"get",[1]!obMake("","int",I$26))),"")</f>
        <v>#VALUE!</v>
      </c>
      <c r="J44" s="42" t="e">
        <f>IF($C$24,[1]!obget([1]!obcall("",$C44,"get",[1]!obMake("","int",J$26))),"")</f>
        <v>#VALUE!</v>
      </c>
      <c r="K44" s="42" t="e">
        <f>IF($C$24,[1]!obget([1]!obcall("",$C44,"get",[1]!obMake("","int",K$26))),"")</f>
        <v>#VALUE!</v>
      </c>
      <c r="L44" s="42" t="e">
        <f>IF($C$24,[1]!obget([1]!obcall("",$C44,"get",[1]!obMake("","int",L$26))),"")</f>
        <v>#VALUE!</v>
      </c>
      <c r="M44" s="42" t="e">
        <f>IF($C$24,[1]!obget([1]!obcall("",$C44,"get",[1]!obMake("","int",M$26))),"")</f>
        <v>#VALUE!</v>
      </c>
      <c r="N44" s="42" t="e">
        <f>IF($C$24,[1]!obget([1]!obcall("",$C44,"getAverage")),"")</f>
        <v>#VALUE!</v>
      </c>
    </row>
    <row r="45" spans="1:256" ht="11.85" customHeight="1" x14ac:dyDescent="0.3">
      <c r="A45" s="28" t="str">
        <f t="shared" si="1"/>
        <v/>
      </c>
      <c r="B45" s="42">
        <f t="shared" si="0"/>
        <v>1.8</v>
      </c>
      <c r="C45" s="45" t="e">
        <f>IF($C$24,[1]!obcall("IM_"&amp;B45,$B$24,"[]",[1]!obMake("","int",ROW(B45)-ROW($B$27))),"")</f>
        <v>#VALUE!</v>
      </c>
      <c r="D45" s="42" t="e">
        <f>IF($C$24,[1]!obget([1]!obcall("",$C45,"get",[1]!obMake("","int",D$26))),"")</f>
        <v>#VALUE!</v>
      </c>
      <c r="E45" s="42" t="e">
        <f>IF($C$24,[1]!obget([1]!obcall("",$C45,"get",[1]!obMake("","int",E$26))),"")</f>
        <v>#VALUE!</v>
      </c>
      <c r="F45" s="42" t="e">
        <f>IF($C$24,[1]!obget([1]!obcall("",$C45,"get",[1]!obMake("","int",F$26))),"")</f>
        <v>#VALUE!</v>
      </c>
      <c r="G45" s="42" t="e">
        <f>IF($C$24,[1]!obget([1]!obcall("",$C45,"get",[1]!obMake("","int",G$26))),"")</f>
        <v>#VALUE!</v>
      </c>
      <c r="H45" s="42" t="e">
        <f>IF($C$24,[1]!obget([1]!obcall("",$C45,"get",[1]!obMake("","int",H$26))),"")</f>
        <v>#VALUE!</v>
      </c>
      <c r="I45" s="42" t="e">
        <f>IF($C$24,[1]!obget([1]!obcall("",$C45,"get",[1]!obMake("","int",I$26))),"")</f>
        <v>#VALUE!</v>
      </c>
      <c r="J45" s="42" t="e">
        <f>IF($C$24,[1]!obget([1]!obcall("",$C45,"get",[1]!obMake("","int",J$26))),"")</f>
        <v>#VALUE!</v>
      </c>
      <c r="K45" s="42" t="e">
        <f>IF($C$24,[1]!obget([1]!obcall("",$C45,"get",[1]!obMake("","int",K$26))),"")</f>
        <v>#VALUE!</v>
      </c>
      <c r="L45" s="42" t="e">
        <f>IF($C$24,[1]!obget([1]!obcall("",$C45,"get",[1]!obMake("","int",L$26))),"")</f>
        <v>#VALUE!</v>
      </c>
      <c r="M45" s="42" t="e">
        <f>IF($C$24,[1]!obget([1]!obcall("",$C45,"get",[1]!obMake("","int",M$26))),"")</f>
        <v>#VALUE!</v>
      </c>
      <c r="N45" s="42" t="e">
        <f>IF($C$24,[1]!obget([1]!obcall("",$C45,"getAverage")),"")</f>
        <v>#VALUE!</v>
      </c>
    </row>
    <row r="46" spans="1:256" ht="11.85" customHeight="1" x14ac:dyDescent="0.3">
      <c r="A46" s="28" t="str">
        <f t="shared" si="1"/>
        <v/>
      </c>
      <c r="B46" s="42">
        <f t="shared" si="0"/>
        <v>1.9000000000000001</v>
      </c>
      <c r="C46" s="45" t="e">
        <f>IF($C$24,[1]!obcall("IM_"&amp;B46,$B$24,"[]",[1]!obMake("","int",ROW(B46)-ROW($B$27))),"")</f>
        <v>#VALUE!</v>
      </c>
      <c r="D46" s="42" t="e">
        <f>IF($C$24,[1]!obget([1]!obcall("",$C46,"get",[1]!obMake("","int",D$26))),"")</f>
        <v>#VALUE!</v>
      </c>
      <c r="E46" s="42" t="e">
        <f>IF($C$24,[1]!obget([1]!obcall("",$C46,"get",[1]!obMake("","int",E$26))),"")</f>
        <v>#VALUE!</v>
      </c>
      <c r="F46" s="42" t="e">
        <f>IF($C$24,[1]!obget([1]!obcall("",$C46,"get",[1]!obMake("","int",F$26))),"")</f>
        <v>#VALUE!</v>
      </c>
      <c r="G46" s="42" t="e">
        <f>IF($C$24,[1]!obget([1]!obcall("",$C46,"get",[1]!obMake("","int",G$26))),"")</f>
        <v>#VALUE!</v>
      </c>
      <c r="H46" s="42" t="e">
        <f>IF($C$24,[1]!obget([1]!obcall("",$C46,"get",[1]!obMake("","int",H$26))),"")</f>
        <v>#VALUE!</v>
      </c>
      <c r="I46" s="42" t="e">
        <f>IF($C$24,[1]!obget([1]!obcall("",$C46,"get",[1]!obMake("","int",I$26))),"")</f>
        <v>#VALUE!</v>
      </c>
      <c r="J46" s="42" t="e">
        <f>IF($C$24,[1]!obget([1]!obcall("",$C46,"get",[1]!obMake("","int",J$26))),"")</f>
        <v>#VALUE!</v>
      </c>
      <c r="K46" s="42" t="e">
        <f>IF($C$24,[1]!obget([1]!obcall("",$C46,"get",[1]!obMake("","int",K$26))),"")</f>
        <v>#VALUE!</v>
      </c>
      <c r="L46" s="42" t="e">
        <f>IF($C$24,[1]!obget([1]!obcall("",$C46,"get",[1]!obMake("","int",L$26))),"")</f>
        <v>#VALUE!</v>
      </c>
      <c r="M46" s="42" t="e">
        <f>IF($C$24,[1]!obget([1]!obcall("",$C46,"get",[1]!obMake("","int",M$26))),"")</f>
        <v>#VALUE!</v>
      </c>
      <c r="N46" s="42" t="e">
        <f>IF($C$24,[1]!obget([1]!obcall("",$C46,"getAverage")),"")</f>
        <v>#VALUE!</v>
      </c>
    </row>
    <row r="47" spans="1:256" ht="11.85" customHeight="1" x14ac:dyDescent="0.3">
      <c r="A47" s="28">
        <f t="shared" si="1"/>
        <v>2</v>
      </c>
      <c r="B47" s="42">
        <f t="shared" si="0"/>
        <v>2</v>
      </c>
      <c r="C47" s="45" t="e">
        <f>IF($C$24,[1]!obcall("IM_"&amp;B47,$B$24,"[]",[1]!obMake("","int",ROW(B47)-ROW($B$27))),"")</f>
        <v>#VALUE!</v>
      </c>
      <c r="D47" s="42" t="e">
        <f>IF($C$24,[1]!obget([1]!obcall("",$C47,"get",[1]!obMake("","int",D$26))),"")</f>
        <v>#VALUE!</v>
      </c>
      <c r="E47" s="42" t="e">
        <f>IF($C$24,[1]!obget([1]!obcall("",$C47,"get",[1]!obMake("","int",E$26))),"")</f>
        <v>#VALUE!</v>
      </c>
      <c r="F47" s="42" t="e">
        <f>IF($C$24,[1]!obget([1]!obcall("",$C47,"get",[1]!obMake("","int",F$26))),"")</f>
        <v>#VALUE!</v>
      </c>
      <c r="G47" s="42" t="e">
        <f>IF($C$24,[1]!obget([1]!obcall("",$C47,"get",[1]!obMake("","int",G$26))),"")</f>
        <v>#VALUE!</v>
      </c>
      <c r="H47" s="42" t="e">
        <f>IF($C$24,[1]!obget([1]!obcall("",$C47,"get",[1]!obMake("","int",H$26))),"")</f>
        <v>#VALUE!</v>
      </c>
      <c r="I47" s="42" t="e">
        <f>IF($C$24,[1]!obget([1]!obcall("",$C47,"get",[1]!obMake("","int",I$26))),"")</f>
        <v>#VALUE!</v>
      </c>
      <c r="J47" s="42" t="e">
        <f>IF($C$24,[1]!obget([1]!obcall("",$C47,"get",[1]!obMake("","int",J$26))),"")</f>
        <v>#VALUE!</v>
      </c>
      <c r="K47" s="42" t="e">
        <f>IF($C$24,[1]!obget([1]!obcall("",$C47,"get",[1]!obMake("","int",K$26))),"")</f>
        <v>#VALUE!</v>
      </c>
      <c r="L47" s="42" t="e">
        <f>IF($C$24,[1]!obget([1]!obcall("",$C47,"get",[1]!obMake("","int",L$26))),"")</f>
        <v>#VALUE!</v>
      </c>
      <c r="M47" s="42" t="e">
        <f>IF($C$24,[1]!obget([1]!obcall("",$C47,"get",[1]!obMake("","int",M$26))),"")</f>
        <v>#VALUE!</v>
      </c>
      <c r="N47" s="42" t="e">
        <f>IF($C$24,[1]!obget([1]!obcall("",$C47,"getAverage")),"")</f>
        <v>#VALUE!</v>
      </c>
    </row>
    <row r="48" spans="1:256" ht="11.85" customHeight="1" x14ac:dyDescent="0.3">
      <c r="A48" s="28" t="str">
        <f t="shared" si="1"/>
        <v/>
      </c>
      <c r="B48" s="42">
        <f t="shared" si="0"/>
        <v>2.1</v>
      </c>
      <c r="C48" s="45" t="e">
        <f>IF($C$24,[1]!obcall("IM_"&amp;B48,$B$24,"[]",[1]!obMake("","int",ROW(B48)-ROW($B$27))),"")</f>
        <v>#VALUE!</v>
      </c>
      <c r="D48" s="42" t="e">
        <f>IF($C$24,[1]!obget([1]!obcall("",$C48,"get",[1]!obMake("","int",D$26))),"")</f>
        <v>#VALUE!</v>
      </c>
      <c r="E48" s="42" t="e">
        <f>IF($C$24,[1]!obget([1]!obcall("",$C48,"get",[1]!obMake("","int",E$26))),"")</f>
        <v>#VALUE!</v>
      </c>
      <c r="F48" s="42" t="e">
        <f>IF($C$24,[1]!obget([1]!obcall("",$C48,"get",[1]!obMake("","int",F$26))),"")</f>
        <v>#VALUE!</v>
      </c>
      <c r="G48" s="42" t="e">
        <f>IF($C$24,[1]!obget([1]!obcall("",$C48,"get",[1]!obMake("","int",G$26))),"")</f>
        <v>#VALUE!</v>
      </c>
      <c r="H48" s="42" t="e">
        <f>IF($C$24,[1]!obget([1]!obcall("",$C48,"get",[1]!obMake("","int",H$26))),"")</f>
        <v>#VALUE!</v>
      </c>
      <c r="I48" s="42" t="e">
        <f>IF($C$24,[1]!obget([1]!obcall("",$C48,"get",[1]!obMake("","int",I$26))),"")</f>
        <v>#VALUE!</v>
      </c>
      <c r="J48" s="42" t="e">
        <f>IF($C$24,[1]!obget([1]!obcall("",$C48,"get",[1]!obMake("","int",J$26))),"")</f>
        <v>#VALUE!</v>
      </c>
      <c r="K48" s="42" t="e">
        <f>IF($C$24,[1]!obget([1]!obcall("",$C48,"get",[1]!obMake("","int",K$26))),"")</f>
        <v>#VALUE!</v>
      </c>
      <c r="L48" s="42" t="e">
        <f>IF($C$24,[1]!obget([1]!obcall("",$C48,"get",[1]!obMake("","int",L$26))),"")</f>
        <v>#VALUE!</v>
      </c>
      <c r="M48" s="42" t="e">
        <f>IF($C$24,[1]!obget([1]!obcall("",$C48,"get",[1]!obMake("","int",M$26))),"")</f>
        <v>#VALUE!</v>
      </c>
      <c r="N48" s="42" t="e">
        <f>IF($C$24,[1]!obget([1]!obcall("",$C48,"getAverage")),"")</f>
        <v>#VALUE!</v>
      </c>
    </row>
    <row r="49" spans="1:14" ht="11.85" customHeight="1" x14ac:dyDescent="0.3">
      <c r="A49" s="28" t="str">
        <f t="shared" si="1"/>
        <v/>
      </c>
      <c r="B49" s="42">
        <f t="shared" si="0"/>
        <v>2.2000000000000002</v>
      </c>
      <c r="C49" s="45" t="e">
        <f>IF($C$24,[1]!obcall("IM_"&amp;B49,$B$24,"[]",[1]!obMake("","int",ROW(B49)-ROW($B$27))),"")</f>
        <v>#VALUE!</v>
      </c>
      <c r="D49" s="42" t="e">
        <f>IF($C$24,[1]!obget([1]!obcall("",$C49,"get",[1]!obMake("","int",D$26))),"")</f>
        <v>#VALUE!</v>
      </c>
      <c r="E49" s="42" t="e">
        <f>IF($C$24,[1]!obget([1]!obcall("",$C49,"get",[1]!obMake("","int",E$26))),"")</f>
        <v>#VALUE!</v>
      </c>
      <c r="F49" s="42" t="e">
        <f>IF($C$24,[1]!obget([1]!obcall("",$C49,"get",[1]!obMake("","int",F$26))),"")</f>
        <v>#VALUE!</v>
      </c>
      <c r="G49" s="42" t="e">
        <f>IF($C$24,[1]!obget([1]!obcall("",$C49,"get",[1]!obMake("","int",G$26))),"")</f>
        <v>#VALUE!</v>
      </c>
      <c r="H49" s="42" t="e">
        <f>IF($C$24,[1]!obget([1]!obcall("",$C49,"get",[1]!obMake("","int",H$26))),"")</f>
        <v>#VALUE!</v>
      </c>
      <c r="I49" s="42" t="e">
        <f>IF($C$24,[1]!obget([1]!obcall("",$C49,"get",[1]!obMake("","int",I$26))),"")</f>
        <v>#VALUE!</v>
      </c>
      <c r="J49" s="42" t="e">
        <f>IF($C$24,[1]!obget([1]!obcall("",$C49,"get",[1]!obMake("","int",J$26))),"")</f>
        <v>#VALUE!</v>
      </c>
      <c r="K49" s="42" t="e">
        <f>IF($C$24,[1]!obget([1]!obcall("",$C49,"get",[1]!obMake("","int",K$26))),"")</f>
        <v>#VALUE!</v>
      </c>
      <c r="L49" s="42" t="e">
        <f>IF($C$24,[1]!obget([1]!obcall("",$C49,"get",[1]!obMake("","int",L$26))),"")</f>
        <v>#VALUE!</v>
      </c>
      <c r="M49" s="42" t="e">
        <f>IF($C$24,[1]!obget([1]!obcall("",$C49,"get",[1]!obMake("","int",M$26))),"")</f>
        <v>#VALUE!</v>
      </c>
      <c r="N49" s="42" t="e">
        <f>IF($C$24,[1]!obget([1]!obcall("",$C49,"getAverage")),"")</f>
        <v>#VALUE!</v>
      </c>
    </row>
    <row r="50" spans="1:14" ht="11.85" customHeight="1" x14ac:dyDescent="0.3">
      <c r="A50" s="28" t="str">
        <f t="shared" si="1"/>
        <v/>
      </c>
      <c r="B50" s="42">
        <f t="shared" si="0"/>
        <v>2.3000000000000003</v>
      </c>
      <c r="C50" s="45" t="e">
        <f>IF($C$24,[1]!obcall("IM_"&amp;B50,$B$24,"[]",[1]!obMake("","int",ROW(B50)-ROW($B$27))),"")</f>
        <v>#VALUE!</v>
      </c>
      <c r="D50" s="42" t="e">
        <f>IF($C$24,[1]!obget([1]!obcall("",$C50,"get",[1]!obMake("","int",D$26))),"")</f>
        <v>#VALUE!</v>
      </c>
      <c r="E50" s="42" t="e">
        <f>IF($C$24,[1]!obget([1]!obcall("",$C50,"get",[1]!obMake("","int",E$26))),"")</f>
        <v>#VALUE!</v>
      </c>
      <c r="F50" s="42" t="e">
        <f>IF($C$24,[1]!obget([1]!obcall("",$C50,"get",[1]!obMake("","int",F$26))),"")</f>
        <v>#VALUE!</v>
      </c>
      <c r="G50" s="42" t="e">
        <f>IF($C$24,[1]!obget([1]!obcall("",$C50,"get",[1]!obMake("","int",G$26))),"")</f>
        <v>#VALUE!</v>
      </c>
      <c r="H50" s="42" t="e">
        <f>IF($C$24,[1]!obget([1]!obcall("",$C50,"get",[1]!obMake("","int",H$26))),"")</f>
        <v>#VALUE!</v>
      </c>
      <c r="I50" s="42" t="e">
        <f>IF($C$24,[1]!obget([1]!obcall("",$C50,"get",[1]!obMake("","int",I$26))),"")</f>
        <v>#VALUE!</v>
      </c>
      <c r="J50" s="42" t="e">
        <f>IF($C$24,[1]!obget([1]!obcall("",$C50,"get",[1]!obMake("","int",J$26))),"")</f>
        <v>#VALUE!</v>
      </c>
      <c r="K50" s="42" t="e">
        <f>IF($C$24,[1]!obget([1]!obcall("",$C50,"get",[1]!obMake("","int",K$26))),"")</f>
        <v>#VALUE!</v>
      </c>
      <c r="L50" s="42" t="e">
        <f>IF($C$24,[1]!obget([1]!obcall("",$C50,"get",[1]!obMake("","int",L$26))),"")</f>
        <v>#VALUE!</v>
      </c>
      <c r="M50" s="42" t="e">
        <f>IF($C$24,[1]!obget([1]!obcall("",$C50,"get",[1]!obMake("","int",M$26))),"")</f>
        <v>#VALUE!</v>
      </c>
      <c r="N50" s="42" t="e">
        <f>IF($C$24,[1]!obget([1]!obcall("",$C50,"getAverage")),"")</f>
        <v>#VALUE!</v>
      </c>
    </row>
    <row r="51" spans="1:14" ht="11.85" customHeight="1" x14ac:dyDescent="0.3">
      <c r="A51" s="28" t="str">
        <f t="shared" si="1"/>
        <v/>
      </c>
      <c r="B51" s="42">
        <f t="shared" si="0"/>
        <v>2.4000000000000004</v>
      </c>
      <c r="C51" s="45" t="e">
        <f>IF($C$24,[1]!obcall("IM_"&amp;B51,$B$24,"[]",[1]!obMake("","int",ROW(B51)-ROW($B$27))),"")</f>
        <v>#VALUE!</v>
      </c>
      <c r="D51" s="42" t="e">
        <f>IF($C$24,[1]!obget([1]!obcall("",$C51,"get",[1]!obMake("","int",D$26))),"")</f>
        <v>#VALUE!</v>
      </c>
      <c r="E51" s="42" t="e">
        <f>IF($C$24,[1]!obget([1]!obcall("",$C51,"get",[1]!obMake("","int",E$26))),"")</f>
        <v>#VALUE!</v>
      </c>
      <c r="F51" s="42" t="e">
        <f>IF($C$24,[1]!obget([1]!obcall("",$C51,"get",[1]!obMake("","int",F$26))),"")</f>
        <v>#VALUE!</v>
      </c>
      <c r="G51" s="42" t="e">
        <f>IF($C$24,[1]!obget([1]!obcall("",$C51,"get",[1]!obMake("","int",G$26))),"")</f>
        <v>#VALUE!</v>
      </c>
      <c r="H51" s="42" t="e">
        <f>IF($C$24,[1]!obget([1]!obcall("",$C51,"get",[1]!obMake("","int",H$26))),"")</f>
        <v>#VALUE!</v>
      </c>
      <c r="I51" s="42" t="e">
        <f>IF($C$24,[1]!obget([1]!obcall("",$C51,"get",[1]!obMake("","int",I$26))),"")</f>
        <v>#VALUE!</v>
      </c>
      <c r="J51" s="42" t="e">
        <f>IF($C$24,[1]!obget([1]!obcall("",$C51,"get",[1]!obMake("","int",J$26))),"")</f>
        <v>#VALUE!</v>
      </c>
      <c r="K51" s="42" t="e">
        <f>IF($C$24,[1]!obget([1]!obcall("",$C51,"get",[1]!obMake("","int",K$26))),"")</f>
        <v>#VALUE!</v>
      </c>
      <c r="L51" s="42" t="e">
        <f>IF($C$24,[1]!obget([1]!obcall("",$C51,"get",[1]!obMake("","int",L$26))),"")</f>
        <v>#VALUE!</v>
      </c>
      <c r="M51" s="42" t="e">
        <f>IF($C$24,[1]!obget([1]!obcall("",$C51,"get",[1]!obMake("","int",M$26))),"")</f>
        <v>#VALUE!</v>
      </c>
      <c r="N51" s="42" t="e">
        <f>IF($C$24,[1]!obget([1]!obcall("",$C51,"getAverage")),"")</f>
        <v>#VALUE!</v>
      </c>
    </row>
    <row r="52" spans="1:14" ht="11.85" customHeight="1" x14ac:dyDescent="0.3">
      <c r="A52" s="28">
        <f t="shared" si="1"/>
        <v>2.5</v>
      </c>
      <c r="B52" s="42">
        <f t="shared" si="0"/>
        <v>2.5</v>
      </c>
      <c r="C52" s="45" t="e">
        <f>IF($C$24,[1]!obcall("IM_"&amp;B52,$B$24,"[]",[1]!obMake("","int",ROW(B52)-ROW($B$27))),"")</f>
        <v>#VALUE!</v>
      </c>
      <c r="D52" s="42" t="e">
        <f>IF($C$24,[1]!obget([1]!obcall("",$C52,"get",[1]!obMake("","int",D$26))),"")</f>
        <v>#VALUE!</v>
      </c>
      <c r="E52" s="42" t="e">
        <f>IF($C$24,[1]!obget([1]!obcall("",$C52,"get",[1]!obMake("","int",E$26))),"")</f>
        <v>#VALUE!</v>
      </c>
      <c r="F52" s="42" t="e">
        <f>IF($C$24,[1]!obget([1]!obcall("",$C52,"get",[1]!obMake("","int",F$26))),"")</f>
        <v>#VALUE!</v>
      </c>
      <c r="G52" s="42" t="e">
        <f>IF($C$24,[1]!obget([1]!obcall("",$C52,"get",[1]!obMake("","int",G$26))),"")</f>
        <v>#VALUE!</v>
      </c>
      <c r="H52" s="42" t="e">
        <f>IF($C$24,[1]!obget([1]!obcall("",$C52,"get",[1]!obMake("","int",H$26))),"")</f>
        <v>#VALUE!</v>
      </c>
      <c r="I52" s="42" t="e">
        <f>IF($C$24,[1]!obget([1]!obcall("",$C52,"get",[1]!obMake("","int",I$26))),"")</f>
        <v>#VALUE!</v>
      </c>
      <c r="J52" s="42" t="e">
        <f>IF($C$24,[1]!obget([1]!obcall("",$C52,"get",[1]!obMake("","int",J$26))),"")</f>
        <v>#VALUE!</v>
      </c>
      <c r="K52" s="42" t="e">
        <f>IF($C$24,[1]!obget([1]!obcall("",$C52,"get",[1]!obMake("","int",K$26))),"")</f>
        <v>#VALUE!</v>
      </c>
      <c r="L52" s="42" t="e">
        <f>IF($C$24,[1]!obget([1]!obcall("",$C52,"get",[1]!obMake("","int",L$26))),"")</f>
        <v>#VALUE!</v>
      </c>
      <c r="M52" s="42" t="e">
        <f>IF($C$24,[1]!obget([1]!obcall("",$C52,"get",[1]!obMake("","int",M$26))),"")</f>
        <v>#VALUE!</v>
      </c>
      <c r="N52" s="42" t="e">
        <f>IF($C$24,[1]!obget([1]!obcall("",$C52,"getAverage")),"")</f>
        <v>#VALUE!</v>
      </c>
    </row>
    <row r="53" spans="1:14" ht="11.85" customHeight="1" x14ac:dyDescent="0.3">
      <c r="A53" s="28" t="str">
        <f t="shared" si="1"/>
        <v/>
      </c>
      <c r="B53" s="42">
        <f t="shared" si="0"/>
        <v>2.6</v>
      </c>
      <c r="C53" s="45" t="e">
        <f>IF($C$24,[1]!obcall("IM_"&amp;B53,$B$24,"[]",[1]!obMake("","int",ROW(B53)-ROW($B$27))),"")</f>
        <v>#VALUE!</v>
      </c>
      <c r="D53" s="42" t="e">
        <f>IF($C$24,[1]!obget([1]!obcall("",$C53,"get",[1]!obMake("","int",D$26))),"")</f>
        <v>#VALUE!</v>
      </c>
      <c r="E53" s="42" t="e">
        <f>IF($C$24,[1]!obget([1]!obcall("",$C53,"get",[1]!obMake("","int",E$26))),"")</f>
        <v>#VALUE!</v>
      </c>
      <c r="F53" s="42" t="e">
        <f>IF($C$24,[1]!obget([1]!obcall("",$C53,"get",[1]!obMake("","int",F$26))),"")</f>
        <v>#VALUE!</v>
      </c>
      <c r="G53" s="42" t="e">
        <f>IF($C$24,[1]!obget([1]!obcall("",$C53,"get",[1]!obMake("","int",G$26))),"")</f>
        <v>#VALUE!</v>
      </c>
      <c r="H53" s="42" t="e">
        <f>IF($C$24,[1]!obget([1]!obcall("",$C53,"get",[1]!obMake("","int",H$26))),"")</f>
        <v>#VALUE!</v>
      </c>
      <c r="I53" s="42" t="e">
        <f>IF($C$24,[1]!obget([1]!obcall("",$C53,"get",[1]!obMake("","int",I$26))),"")</f>
        <v>#VALUE!</v>
      </c>
      <c r="J53" s="42" t="e">
        <f>IF($C$24,[1]!obget([1]!obcall("",$C53,"get",[1]!obMake("","int",J$26))),"")</f>
        <v>#VALUE!</v>
      </c>
      <c r="K53" s="42" t="e">
        <f>IF($C$24,[1]!obget([1]!obcall("",$C53,"get",[1]!obMake("","int",K$26))),"")</f>
        <v>#VALUE!</v>
      </c>
      <c r="L53" s="42" t="e">
        <f>IF($C$24,[1]!obget([1]!obcall("",$C53,"get",[1]!obMake("","int",L$26))),"")</f>
        <v>#VALUE!</v>
      </c>
      <c r="M53" s="42" t="e">
        <f>IF($C$24,[1]!obget([1]!obcall("",$C53,"get",[1]!obMake("","int",M$26))),"")</f>
        <v>#VALUE!</v>
      </c>
      <c r="N53" s="42" t="e">
        <f>IF($C$24,[1]!obget([1]!obcall("",$C53,"getAverage")),"")</f>
        <v>#VALUE!</v>
      </c>
    </row>
    <row r="54" spans="1:14" ht="11.85" customHeight="1" x14ac:dyDescent="0.3">
      <c r="A54" s="28" t="str">
        <f t="shared" si="1"/>
        <v/>
      </c>
      <c r="B54" s="42">
        <f t="shared" si="0"/>
        <v>2.7</v>
      </c>
      <c r="C54" s="45" t="e">
        <f>IF($C$24,[1]!obcall("IM_"&amp;B54,$B$24,"[]",[1]!obMake("","int",ROW(B54)-ROW($B$27))),"")</f>
        <v>#VALUE!</v>
      </c>
      <c r="D54" s="42" t="e">
        <f>IF($C$24,[1]!obget([1]!obcall("",$C54,"get",[1]!obMake("","int",D$26))),"")</f>
        <v>#VALUE!</v>
      </c>
      <c r="E54" s="42" t="e">
        <f>IF($C$24,[1]!obget([1]!obcall("",$C54,"get",[1]!obMake("","int",E$26))),"")</f>
        <v>#VALUE!</v>
      </c>
      <c r="F54" s="42" t="e">
        <f>IF($C$24,[1]!obget([1]!obcall("",$C54,"get",[1]!obMake("","int",F$26))),"")</f>
        <v>#VALUE!</v>
      </c>
      <c r="G54" s="42" t="e">
        <f>IF($C$24,[1]!obget([1]!obcall("",$C54,"get",[1]!obMake("","int",G$26))),"")</f>
        <v>#VALUE!</v>
      </c>
      <c r="H54" s="42" t="e">
        <f>IF($C$24,[1]!obget([1]!obcall("",$C54,"get",[1]!obMake("","int",H$26))),"")</f>
        <v>#VALUE!</v>
      </c>
      <c r="I54" s="42" t="e">
        <f>IF($C$24,[1]!obget([1]!obcall("",$C54,"get",[1]!obMake("","int",I$26))),"")</f>
        <v>#VALUE!</v>
      </c>
      <c r="J54" s="42" t="e">
        <f>IF($C$24,[1]!obget([1]!obcall("",$C54,"get",[1]!obMake("","int",J$26))),"")</f>
        <v>#VALUE!</v>
      </c>
      <c r="K54" s="42" t="e">
        <f>IF($C$24,[1]!obget([1]!obcall("",$C54,"get",[1]!obMake("","int",K$26))),"")</f>
        <v>#VALUE!</v>
      </c>
      <c r="L54" s="42" t="e">
        <f>IF($C$24,[1]!obget([1]!obcall("",$C54,"get",[1]!obMake("","int",L$26))),"")</f>
        <v>#VALUE!</v>
      </c>
      <c r="M54" s="42" t="e">
        <f>IF($C$24,[1]!obget([1]!obcall("",$C54,"get",[1]!obMake("","int",M$26))),"")</f>
        <v>#VALUE!</v>
      </c>
      <c r="N54" s="42" t="e">
        <f>IF($C$24,[1]!obget([1]!obcall("",$C54,"getAverage")),"")</f>
        <v>#VALUE!</v>
      </c>
    </row>
    <row r="55" spans="1:14" ht="11.85" customHeight="1" x14ac:dyDescent="0.3">
      <c r="A55" s="28" t="str">
        <f t="shared" si="1"/>
        <v/>
      </c>
      <c r="B55" s="42">
        <f t="shared" si="0"/>
        <v>2.8000000000000003</v>
      </c>
      <c r="C55" s="45" t="e">
        <f>IF($C$24,[1]!obcall("IM_"&amp;B55,$B$24,"[]",[1]!obMake("","int",ROW(B55)-ROW($B$27))),"")</f>
        <v>#VALUE!</v>
      </c>
      <c r="D55" s="42" t="e">
        <f>IF($C$24,[1]!obget([1]!obcall("",$C55,"get",[1]!obMake("","int",D$26))),"")</f>
        <v>#VALUE!</v>
      </c>
      <c r="E55" s="42" t="e">
        <f>IF($C$24,[1]!obget([1]!obcall("",$C55,"get",[1]!obMake("","int",E$26))),"")</f>
        <v>#VALUE!</v>
      </c>
      <c r="F55" s="42" t="e">
        <f>IF($C$24,[1]!obget([1]!obcall("",$C55,"get",[1]!obMake("","int",F$26))),"")</f>
        <v>#VALUE!</v>
      </c>
      <c r="G55" s="42" t="e">
        <f>IF($C$24,[1]!obget([1]!obcall("",$C55,"get",[1]!obMake("","int",G$26))),"")</f>
        <v>#VALUE!</v>
      </c>
      <c r="H55" s="42" t="e">
        <f>IF($C$24,[1]!obget([1]!obcall("",$C55,"get",[1]!obMake("","int",H$26))),"")</f>
        <v>#VALUE!</v>
      </c>
      <c r="I55" s="42" t="e">
        <f>IF($C$24,[1]!obget([1]!obcall("",$C55,"get",[1]!obMake("","int",I$26))),"")</f>
        <v>#VALUE!</v>
      </c>
      <c r="J55" s="42" t="e">
        <f>IF($C$24,[1]!obget([1]!obcall("",$C55,"get",[1]!obMake("","int",J$26))),"")</f>
        <v>#VALUE!</v>
      </c>
      <c r="K55" s="42" t="e">
        <f>IF($C$24,[1]!obget([1]!obcall("",$C55,"get",[1]!obMake("","int",K$26))),"")</f>
        <v>#VALUE!</v>
      </c>
      <c r="L55" s="42" t="e">
        <f>IF($C$24,[1]!obget([1]!obcall("",$C55,"get",[1]!obMake("","int",L$26))),"")</f>
        <v>#VALUE!</v>
      </c>
      <c r="M55" s="42" t="e">
        <f>IF($C$24,[1]!obget([1]!obcall("",$C55,"get",[1]!obMake("","int",M$26))),"")</f>
        <v>#VALUE!</v>
      </c>
      <c r="N55" s="42" t="e">
        <f>IF($C$24,[1]!obget([1]!obcall("",$C55,"getAverage")),"")</f>
        <v>#VALUE!</v>
      </c>
    </row>
    <row r="56" spans="1:14" ht="11.85" customHeight="1" x14ac:dyDescent="0.3">
      <c r="A56" s="28" t="str">
        <f t="shared" si="1"/>
        <v/>
      </c>
      <c r="B56" s="42">
        <f t="shared" si="0"/>
        <v>2.9000000000000004</v>
      </c>
      <c r="C56" s="45" t="e">
        <f>IF($C$24,[1]!obcall("IM_"&amp;B56,$B$24,"[]",[1]!obMake("","int",ROW(B56)-ROW($B$27))),"")</f>
        <v>#VALUE!</v>
      </c>
      <c r="D56" s="42" t="e">
        <f>IF($C$24,[1]!obget([1]!obcall("",$C56,"get",[1]!obMake("","int",D$26))),"")</f>
        <v>#VALUE!</v>
      </c>
      <c r="E56" s="42" t="e">
        <f>IF($C$24,[1]!obget([1]!obcall("",$C56,"get",[1]!obMake("","int",E$26))),"")</f>
        <v>#VALUE!</v>
      </c>
      <c r="F56" s="42" t="e">
        <f>IF($C$24,[1]!obget([1]!obcall("",$C56,"get",[1]!obMake("","int",F$26))),"")</f>
        <v>#VALUE!</v>
      </c>
      <c r="G56" s="42" t="e">
        <f>IF($C$24,[1]!obget([1]!obcall("",$C56,"get",[1]!obMake("","int",G$26))),"")</f>
        <v>#VALUE!</v>
      </c>
      <c r="H56" s="42" t="e">
        <f>IF($C$24,[1]!obget([1]!obcall("",$C56,"get",[1]!obMake("","int",H$26))),"")</f>
        <v>#VALUE!</v>
      </c>
      <c r="I56" s="42" t="e">
        <f>IF($C$24,[1]!obget([1]!obcall("",$C56,"get",[1]!obMake("","int",I$26))),"")</f>
        <v>#VALUE!</v>
      </c>
      <c r="J56" s="42" t="e">
        <f>IF($C$24,[1]!obget([1]!obcall("",$C56,"get",[1]!obMake("","int",J$26))),"")</f>
        <v>#VALUE!</v>
      </c>
      <c r="K56" s="42" t="e">
        <f>IF($C$24,[1]!obget([1]!obcall("",$C56,"get",[1]!obMake("","int",K$26))),"")</f>
        <v>#VALUE!</v>
      </c>
      <c r="L56" s="42" t="e">
        <f>IF($C$24,[1]!obget([1]!obcall("",$C56,"get",[1]!obMake("","int",L$26))),"")</f>
        <v>#VALUE!</v>
      </c>
      <c r="M56" s="42" t="e">
        <f>IF($C$24,[1]!obget([1]!obcall("",$C56,"get",[1]!obMake("","int",M$26))),"")</f>
        <v>#VALUE!</v>
      </c>
      <c r="N56" s="42" t="e">
        <f>IF($C$24,[1]!obget([1]!obcall("",$C56,"getAverage")),"")</f>
        <v>#VALUE!</v>
      </c>
    </row>
    <row r="57" spans="1:14" ht="11.85" customHeight="1" x14ac:dyDescent="0.3">
      <c r="A57" s="28">
        <f t="shared" si="1"/>
        <v>3</v>
      </c>
      <c r="B57" s="42">
        <f t="shared" si="0"/>
        <v>3</v>
      </c>
      <c r="C57" s="45" t="e">
        <f>IF($C$24,[1]!obcall("IM_"&amp;B57,$B$24,"[]",[1]!obMake("","int",ROW(B57)-ROW($B$27))),"")</f>
        <v>#VALUE!</v>
      </c>
      <c r="D57" s="42" t="e">
        <f>IF($C$24,[1]!obget([1]!obcall("",$C57,"get",[1]!obMake("","int",D$26))),"")</f>
        <v>#VALUE!</v>
      </c>
      <c r="E57" s="42" t="e">
        <f>IF($C$24,[1]!obget([1]!obcall("",$C57,"get",[1]!obMake("","int",E$26))),"")</f>
        <v>#VALUE!</v>
      </c>
      <c r="F57" s="42" t="e">
        <f>IF($C$24,[1]!obget([1]!obcall("",$C57,"get",[1]!obMake("","int",F$26))),"")</f>
        <v>#VALUE!</v>
      </c>
      <c r="G57" s="42" t="e">
        <f>IF($C$24,[1]!obget([1]!obcall("",$C57,"get",[1]!obMake("","int",G$26))),"")</f>
        <v>#VALUE!</v>
      </c>
      <c r="H57" s="42" t="e">
        <f>IF($C$24,[1]!obget([1]!obcall("",$C57,"get",[1]!obMake("","int",H$26))),"")</f>
        <v>#VALUE!</v>
      </c>
      <c r="I57" s="42" t="e">
        <f>IF($C$24,[1]!obget([1]!obcall("",$C57,"get",[1]!obMake("","int",I$26))),"")</f>
        <v>#VALUE!</v>
      </c>
      <c r="J57" s="42" t="e">
        <f>IF($C$24,[1]!obget([1]!obcall("",$C57,"get",[1]!obMake("","int",J$26))),"")</f>
        <v>#VALUE!</v>
      </c>
      <c r="K57" s="42" t="e">
        <f>IF($C$24,[1]!obget([1]!obcall("",$C57,"get",[1]!obMake("","int",K$26))),"")</f>
        <v>#VALUE!</v>
      </c>
      <c r="L57" s="42" t="e">
        <f>IF($C$24,[1]!obget([1]!obcall("",$C57,"get",[1]!obMake("","int",L$26))),"")</f>
        <v>#VALUE!</v>
      </c>
      <c r="M57" s="42" t="e">
        <f>IF($C$24,[1]!obget([1]!obcall("",$C57,"get",[1]!obMake("","int",M$26))),"")</f>
        <v>#VALUE!</v>
      </c>
      <c r="N57" s="42" t="e">
        <f>IF($C$24,[1]!obget([1]!obcall("",$C57,"getAverage")),"")</f>
        <v>#VALUE!</v>
      </c>
    </row>
    <row r="58" spans="1:14" ht="11.85" customHeight="1" x14ac:dyDescent="0.3">
      <c r="A58" s="28" t="str">
        <f t="shared" si="1"/>
        <v/>
      </c>
      <c r="B58" s="42">
        <f t="shared" si="0"/>
        <v>3.1</v>
      </c>
      <c r="C58" s="45" t="e">
        <f>IF($C$24,[1]!obcall("IM_"&amp;B58,$B$24,"[]",[1]!obMake("","int",ROW(B58)-ROW($B$27))),"")</f>
        <v>#VALUE!</v>
      </c>
      <c r="D58" s="42" t="e">
        <f>IF($C$24,[1]!obget([1]!obcall("",$C58,"get",[1]!obMake("","int",D$26))),"")</f>
        <v>#VALUE!</v>
      </c>
      <c r="E58" s="42" t="e">
        <f>IF($C$24,[1]!obget([1]!obcall("",$C58,"get",[1]!obMake("","int",E$26))),"")</f>
        <v>#VALUE!</v>
      </c>
      <c r="F58" s="42" t="e">
        <f>IF($C$24,[1]!obget([1]!obcall("",$C58,"get",[1]!obMake("","int",F$26))),"")</f>
        <v>#VALUE!</v>
      </c>
      <c r="G58" s="42" t="e">
        <f>IF($C$24,[1]!obget([1]!obcall("",$C58,"get",[1]!obMake("","int",G$26))),"")</f>
        <v>#VALUE!</v>
      </c>
      <c r="H58" s="42" t="e">
        <f>IF($C$24,[1]!obget([1]!obcall("",$C58,"get",[1]!obMake("","int",H$26))),"")</f>
        <v>#VALUE!</v>
      </c>
      <c r="I58" s="42" t="e">
        <f>IF($C$24,[1]!obget([1]!obcall("",$C58,"get",[1]!obMake("","int",I$26))),"")</f>
        <v>#VALUE!</v>
      </c>
      <c r="J58" s="42" t="e">
        <f>IF($C$24,[1]!obget([1]!obcall("",$C58,"get",[1]!obMake("","int",J$26))),"")</f>
        <v>#VALUE!</v>
      </c>
      <c r="K58" s="42" t="e">
        <f>IF($C$24,[1]!obget([1]!obcall("",$C58,"get",[1]!obMake("","int",K$26))),"")</f>
        <v>#VALUE!</v>
      </c>
      <c r="L58" s="42" t="e">
        <f>IF($C$24,[1]!obget([1]!obcall("",$C58,"get",[1]!obMake("","int",L$26))),"")</f>
        <v>#VALUE!</v>
      </c>
      <c r="M58" s="42" t="e">
        <f>IF($C$24,[1]!obget([1]!obcall("",$C58,"get",[1]!obMake("","int",M$26))),"")</f>
        <v>#VALUE!</v>
      </c>
      <c r="N58" s="42" t="e">
        <f>IF($C$24,[1]!obget([1]!obcall("",$C58,"getAverage")),"")</f>
        <v>#VALUE!</v>
      </c>
    </row>
    <row r="59" spans="1:14" ht="11.85" customHeight="1" x14ac:dyDescent="0.3">
      <c r="A59" s="28" t="str">
        <f t="shared" si="1"/>
        <v/>
      </c>
      <c r="B59" s="42">
        <f t="shared" si="0"/>
        <v>3.2</v>
      </c>
      <c r="C59" s="45" t="e">
        <f>IF($C$24,[1]!obcall("IM_"&amp;B59,$B$24,"[]",[1]!obMake("","int",ROW(B59)-ROW($B$27))),"")</f>
        <v>#VALUE!</v>
      </c>
      <c r="D59" s="42" t="e">
        <f>IF($C$24,[1]!obget([1]!obcall("",$C59,"get",[1]!obMake("","int",D$26))),"")</f>
        <v>#VALUE!</v>
      </c>
      <c r="E59" s="42" t="e">
        <f>IF($C$24,[1]!obget([1]!obcall("",$C59,"get",[1]!obMake("","int",E$26))),"")</f>
        <v>#VALUE!</v>
      </c>
      <c r="F59" s="42" t="e">
        <f>IF($C$24,[1]!obget([1]!obcall("",$C59,"get",[1]!obMake("","int",F$26))),"")</f>
        <v>#VALUE!</v>
      </c>
      <c r="G59" s="42" t="e">
        <f>IF($C$24,[1]!obget([1]!obcall("",$C59,"get",[1]!obMake("","int",G$26))),"")</f>
        <v>#VALUE!</v>
      </c>
      <c r="H59" s="42" t="e">
        <f>IF($C$24,[1]!obget([1]!obcall("",$C59,"get",[1]!obMake("","int",H$26))),"")</f>
        <v>#VALUE!</v>
      </c>
      <c r="I59" s="42" t="e">
        <f>IF($C$24,[1]!obget([1]!obcall("",$C59,"get",[1]!obMake("","int",I$26))),"")</f>
        <v>#VALUE!</v>
      </c>
      <c r="J59" s="42" t="e">
        <f>IF($C$24,[1]!obget([1]!obcall("",$C59,"get",[1]!obMake("","int",J$26))),"")</f>
        <v>#VALUE!</v>
      </c>
      <c r="K59" s="42" t="e">
        <f>IF($C$24,[1]!obget([1]!obcall("",$C59,"get",[1]!obMake("","int",K$26))),"")</f>
        <v>#VALUE!</v>
      </c>
      <c r="L59" s="42" t="e">
        <f>IF($C$24,[1]!obget([1]!obcall("",$C59,"get",[1]!obMake("","int",L$26))),"")</f>
        <v>#VALUE!</v>
      </c>
      <c r="M59" s="42" t="e">
        <f>IF($C$24,[1]!obget([1]!obcall("",$C59,"get",[1]!obMake("","int",M$26))),"")</f>
        <v>#VALUE!</v>
      </c>
      <c r="N59" s="42" t="e">
        <f>IF($C$24,[1]!obget([1]!obcall("",$C59,"getAverage")),"")</f>
        <v>#VALUE!</v>
      </c>
    </row>
    <row r="60" spans="1:14" ht="11.85" customHeight="1" x14ac:dyDescent="0.3">
      <c r="A60" s="28" t="str">
        <f t="shared" si="1"/>
        <v/>
      </c>
      <c r="B60" s="42">
        <f t="shared" si="0"/>
        <v>3.3000000000000003</v>
      </c>
      <c r="C60" s="45" t="e">
        <f>IF($C$24,[1]!obcall("IM_"&amp;B60,$B$24,"[]",[1]!obMake("","int",ROW(B60)-ROW($B$27))),"")</f>
        <v>#VALUE!</v>
      </c>
      <c r="D60" s="42" t="e">
        <f>IF($C$24,[1]!obget([1]!obcall("",$C60,"get",[1]!obMake("","int",D$26))),"")</f>
        <v>#VALUE!</v>
      </c>
      <c r="E60" s="42" t="e">
        <f>IF($C$24,[1]!obget([1]!obcall("",$C60,"get",[1]!obMake("","int",E$26))),"")</f>
        <v>#VALUE!</v>
      </c>
      <c r="F60" s="42" t="e">
        <f>IF($C$24,[1]!obget([1]!obcall("",$C60,"get",[1]!obMake("","int",F$26))),"")</f>
        <v>#VALUE!</v>
      </c>
      <c r="G60" s="42" t="e">
        <f>IF($C$24,[1]!obget([1]!obcall("",$C60,"get",[1]!obMake("","int",G$26))),"")</f>
        <v>#VALUE!</v>
      </c>
      <c r="H60" s="42" t="e">
        <f>IF($C$24,[1]!obget([1]!obcall("",$C60,"get",[1]!obMake("","int",H$26))),"")</f>
        <v>#VALUE!</v>
      </c>
      <c r="I60" s="42" t="e">
        <f>IF($C$24,[1]!obget([1]!obcall("",$C60,"get",[1]!obMake("","int",I$26))),"")</f>
        <v>#VALUE!</v>
      </c>
      <c r="J60" s="42" t="e">
        <f>IF($C$24,[1]!obget([1]!obcall("",$C60,"get",[1]!obMake("","int",J$26))),"")</f>
        <v>#VALUE!</v>
      </c>
      <c r="K60" s="42" t="e">
        <f>IF($C$24,[1]!obget([1]!obcall("",$C60,"get",[1]!obMake("","int",K$26))),"")</f>
        <v>#VALUE!</v>
      </c>
      <c r="L60" s="42" t="e">
        <f>IF($C$24,[1]!obget([1]!obcall("",$C60,"get",[1]!obMake("","int",L$26))),"")</f>
        <v>#VALUE!</v>
      </c>
      <c r="M60" s="42" t="e">
        <f>IF($C$24,[1]!obget([1]!obcall("",$C60,"get",[1]!obMake("","int",M$26))),"")</f>
        <v>#VALUE!</v>
      </c>
      <c r="N60" s="42" t="e">
        <f>IF($C$24,[1]!obget([1]!obcall("",$C60,"getAverage")),"")</f>
        <v>#VALUE!</v>
      </c>
    </row>
    <row r="61" spans="1:14" ht="11.85" customHeight="1" x14ac:dyDescent="0.3">
      <c r="A61" s="28" t="str">
        <f t="shared" si="1"/>
        <v/>
      </c>
      <c r="B61" s="42">
        <f t="shared" si="0"/>
        <v>3.4000000000000004</v>
      </c>
      <c r="C61" s="45" t="e">
        <f>IF($C$24,[1]!obcall("IM_"&amp;B61,$B$24,"[]",[1]!obMake("","int",ROW(B61)-ROW($B$27))),"")</f>
        <v>#VALUE!</v>
      </c>
      <c r="D61" s="42" t="e">
        <f>IF($C$24,[1]!obget([1]!obcall("",$C61,"get",[1]!obMake("","int",D$26))),"")</f>
        <v>#VALUE!</v>
      </c>
      <c r="E61" s="42" t="e">
        <f>IF($C$24,[1]!obget([1]!obcall("",$C61,"get",[1]!obMake("","int",E$26))),"")</f>
        <v>#VALUE!</v>
      </c>
      <c r="F61" s="42" t="e">
        <f>IF($C$24,[1]!obget([1]!obcall("",$C61,"get",[1]!obMake("","int",F$26))),"")</f>
        <v>#VALUE!</v>
      </c>
      <c r="G61" s="42" t="e">
        <f>IF($C$24,[1]!obget([1]!obcall("",$C61,"get",[1]!obMake("","int",G$26))),"")</f>
        <v>#VALUE!</v>
      </c>
      <c r="H61" s="42" t="e">
        <f>IF($C$24,[1]!obget([1]!obcall("",$C61,"get",[1]!obMake("","int",H$26))),"")</f>
        <v>#VALUE!</v>
      </c>
      <c r="I61" s="42" t="e">
        <f>IF($C$24,[1]!obget([1]!obcall("",$C61,"get",[1]!obMake("","int",I$26))),"")</f>
        <v>#VALUE!</v>
      </c>
      <c r="J61" s="42" t="e">
        <f>IF($C$24,[1]!obget([1]!obcall("",$C61,"get",[1]!obMake("","int",J$26))),"")</f>
        <v>#VALUE!</v>
      </c>
      <c r="K61" s="42" t="e">
        <f>IF($C$24,[1]!obget([1]!obcall("",$C61,"get",[1]!obMake("","int",K$26))),"")</f>
        <v>#VALUE!</v>
      </c>
      <c r="L61" s="42" t="e">
        <f>IF($C$24,[1]!obget([1]!obcall("",$C61,"get",[1]!obMake("","int",L$26))),"")</f>
        <v>#VALUE!</v>
      </c>
      <c r="M61" s="42" t="e">
        <f>IF($C$24,[1]!obget([1]!obcall("",$C61,"get",[1]!obMake("","int",M$26))),"")</f>
        <v>#VALUE!</v>
      </c>
      <c r="N61" s="42" t="e">
        <f>IF($C$24,[1]!obget([1]!obcall("",$C61,"getAverage")),"")</f>
        <v>#VALUE!</v>
      </c>
    </row>
    <row r="62" spans="1:14" ht="11.85" customHeight="1" x14ac:dyDescent="0.3">
      <c r="A62" s="28">
        <f t="shared" si="1"/>
        <v>3.5</v>
      </c>
      <c r="B62" s="42">
        <f t="shared" si="0"/>
        <v>3.5</v>
      </c>
      <c r="C62" s="45" t="e">
        <f>IF($C$24,[1]!obcall("IM_"&amp;B62,$B$24,"[]",[1]!obMake("","int",ROW(B62)-ROW($B$27))),"")</f>
        <v>#VALUE!</v>
      </c>
      <c r="D62" s="42" t="e">
        <f>IF($C$24,[1]!obget([1]!obcall("",$C62,"get",[1]!obMake("","int",D$26))),"")</f>
        <v>#VALUE!</v>
      </c>
      <c r="E62" s="42" t="e">
        <f>IF($C$24,[1]!obget([1]!obcall("",$C62,"get",[1]!obMake("","int",E$26))),"")</f>
        <v>#VALUE!</v>
      </c>
      <c r="F62" s="42" t="e">
        <f>IF($C$24,[1]!obget([1]!obcall("",$C62,"get",[1]!obMake("","int",F$26))),"")</f>
        <v>#VALUE!</v>
      </c>
      <c r="G62" s="42" t="e">
        <f>IF($C$24,[1]!obget([1]!obcall("",$C62,"get",[1]!obMake("","int",G$26))),"")</f>
        <v>#VALUE!</v>
      </c>
      <c r="H62" s="42" t="e">
        <f>IF($C$24,[1]!obget([1]!obcall("",$C62,"get",[1]!obMake("","int",H$26))),"")</f>
        <v>#VALUE!</v>
      </c>
      <c r="I62" s="42" t="e">
        <f>IF($C$24,[1]!obget([1]!obcall("",$C62,"get",[1]!obMake("","int",I$26))),"")</f>
        <v>#VALUE!</v>
      </c>
      <c r="J62" s="42" t="e">
        <f>IF($C$24,[1]!obget([1]!obcall("",$C62,"get",[1]!obMake("","int",J$26))),"")</f>
        <v>#VALUE!</v>
      </c>
      <c r="K62" s="42" t="e">
        <f>IF($C$24,[1]!obget([1]!obcall("",$C62,"get",[1]!obMake("","int",K$26))),"")</f>
        <v>#VALUE!</v>
      </c>
      <c r="L62" s="42" t="e">
        <f>IF($C$24,[1]!obget([1]!obcall("",$C62,"get",[1]!obMake("","int",L$26))),"")</f>
        <v>#VALUE!</v>
      </c>
      <c r="M62" s="42" t="e">
        <f>IF($C$24,[1]!obget([1]!obcall("",$C62,"get",[1]!obMake("","int",M$26))),"")</f>
        <v>#VALUE!</v>
      </c>
      <c r="N62" s="42" t="e">
        <f>IF($C$24,[1]!obget([1]!obcall("",$C62,"getAverage")),"")</f>
        <v>#VALUE!</v>
      </c>
    </row>
    <row r="63" spans="1:14" ht="11.85" customHeight="1" x14ac:dyDescent="0.3">
      <c r="A63" s="28" t="str">
        <f t="shared" si="1"/>
        <v/>
      </c>
      <c r="B63" s="42">
        <f t="shared" si="0"/>
        <v>3.6</v>
      </c>
      <c r="C63" s="45" t="e">
        <f>IF($C$24,[1]!obcall("IM_"&amp;B63,$B$24,"[]",[1]!obMake("","int",ROW(B63)-ROW($B$27))),"")</f>
        <v>#VALUE!</v>
      </c>
      <c r="D63" s="42" t="e">
        <f>IF($C$24,[1]!obget([1]!obcall("",$C63,"get",[1]!obMake("","int",D$26))),"")</f>
        <v>#VALUE!</v>
      </c>
      <c r="E63" s="42" t="e">
        <f>IF($C$24,[1]!obget([1]!obcall("",$C63,"get",[1]!obMake("","int",E$26))),"")</f>
        <v>#VALUE!</v>
      </c>
      <c r="F63" s="42" t="e">
        <f>IF($C$24,[1]!obget([1]!obcall("",$C63,"get",[1]!obMake("","int",F$26))),"")</f>
        <v>#VALUE!</v>
      </c>
      <c r="G63" s="42" t="e">
        <f>IF($C$24,[1]!obget([1]!obcall("",$C63,"get",[1]!obMake("","int",G$26))),"")</f>
        <v>#VALUE!</v>
      </c>
      <c r="H63" s="42" t="e">
        <f>IF($C$24,[1]!obget([1]!obcall("",$C63,"get",[1]!obMake("","int",H$26))),"")</f>
        <v>#VALUE!</v>
      </c>
      <c r="I63" s="42" t="e">
        <f>IF($C$24,[1]!obget([1]!obcall("",$C63,"get",[1]!obMake("","int",I$26))),"")</f>
        <v>#VALUE!</v>
      </c>
      <c r="J63" s="42" t="e">
        <f>IF($C$24,[1]!obget([1]!obcall("",$C63,"get",[1]!obMake("","int",J$26))),"")</f>
        <v>#VALUE!</v>
      </c>
      <c r="K63" s="42" t="e">
        <f>IF($C$24,[1]!obget([1]!obcall("",$C63,"get",[1]!obMake("","int",K$26))),"")</f>
        <v>#VALUE!</v>
      </c>
      <c r="L63" s="42" t="e">
        <f>IF($C$24,[1]!obget([1]!obcall("",$C63,"get",[1]!obMake("","int",L$26))),"")</f>
        <v>#VALUE!</v>
      </c>
      <c r="M63" s="42" t="e">
        <f>IF($C$24,[1]!obget([1]!obcall("",$C63,"get",[1]!obMake("","int",M$26))),"")</f>
        <v>#VALUE!</v>
      </c>
      <c r="N63" s="42" t="e">
        <f>IF($C$24,[1]!obget([1]!obcall("",$C63,"getAverage")),"")</f>
        <v>#VALUE!</v>
      </c>
    </row>
    <row r="64" spans="1:14" ht="11.85" customHeight="1" x14ac:dyDescent="0.3">
      <c r="A64" s="28" t="str">
        <f t="shared" si="1"/>
        <v/>
      </c>
      <c r="B64" s="42">
        <f t="shared" si="0"/>
        <v>3.7</v>
      </c>
      <c r="C64" s="45" t="e">
        <f>IF($C$24,[1]!obcall("IM_"&amp;B64,$B$24,"[]",[1]!obMake("","int",ROW(B64)-ROW($B$27))),"")</f>
        <v>#VALUE!</v>
      </c>
      <c r="D64" s="42" t="e">
        <f>IF($C$24,[1]!obget([1]!obcall("",$C64,"get",[1]!obMake("","int",D$26))),"")</f>
        <v>#VALUE!</v>
      </c>
      <c r="E64" s="42" t="e">
        <f>IF($C$24,[1]!obget([1]!obcall("",$C64,"get",[1]!obMake("","int",E$26))),"")</f>
        <v>#VALUE!</v>
      </c>
      <c r="F64" s="42" t="e">
        <f>IF($C$24,[1]!obget([1]!obcall("",$C64,"get",[1]!obMake("","int",F$26))),"")</f>
        <v>#VALUE!</v>
      </c>
      <c r="G64" s="42" t="e">
        <f>IF($C$24,[1]!obget([1]!obcall("",$C64,"get",[1]!obMake("","int",G$26))),"")</f>
        <v>#VALUE!</v>
      </c>
      <c r="H64" s="42" t="e">
        <f>IF($C$24,[1]!obget([1]!obcall("",$C64,"get",[1]!obMake("","int",H$26))),"")</f>
        <v>#VALUE!</v>
      </c>
      <c r="I64" s="42" t="e">
        <f>IF($C$24,[1]!obget([1]!obcall("",$C64,"get",[1]!obMake("","int",I$26))),"")</f>
        <v>#VALUE!</v>
      </c>
      <c r="J64" s="42" t="e">
        <f>IF($C$24,[1]!obget([1]!obcall("",$C64,"get",[1]!obMake("","int",J$26))),"")</f>
        <v>#VALUE!</v>
      </c>
      <c r="K64" s="42" t="e">
        <f>IF($C$24,[1]!obget([1]!obcall("",$C64,"get",[1]!obMake("","int",K$26))),"")</f>
        <v>#VALUE!</v>
      </c>
      <c r="L64" s="42" t="e">
        <f>IF($C$24,[1]!obget([1]!obcall("",$C64,"get",[1]!obMake("","int",L$26))),"")</f>
        <v>#VALUE!</v>
      </c>
      <c r="M64" s="42" t="e">
        <f>IF($C$24,[1]!obget([1]!obcall("",$C64,"get",[1]!obMake("","int",M$26))),"")</f>
        <v>#VALUE!</v>
      </c>
      <c r="N64" s="42" t="e">
        <f>IF($C$24,[1]!obget([1]!obcall("",$C64,"getAverage")),"")</f>
        <v>#VALUE!</v>
      </c>
    </row>
    <row r="65" spans="1:14" ht="11.85" customHeight="1" x14ac:dyDescent="0.3">
      <c r="A65" s="28" t="str">
        <f t="shared" si="1"/>
        <v/>
      </c>
      <c r="B65" s="42">
        <f t="shared" si="0"/>
        <v>3.8000000000000003</v>
      </c>
      <c r="C65" s="45" t="e">
        <f>IF($C$24,[1]!obcall("IM_"&amp;B65,$B$24,"[]",[1]!obMake("","int",ROW(B65)-ROW($B$27))),"")</f>
        <v>#VALUE!</v>
      </c>
      <c r="D65" s="42" t="e">
        <f>IF($C$24,[1]!obget([1]!obcall("",$C65,"get",[1]!obMake("","int",D$26))),"")</f>
        <v>#VALUE!</v>
      </c>
      <c r="E65" s="42" t="e">
        <f>IF($C$24,[1]!obget([1]!obcall("",$C65,"get",[1]!obMake("","int",E$26))),"")</f>
        <v>#VALUE!</v>
      </c>
      <c r="F65" s="42" t="e">
        <f>IF($C$24,[1]!obget([1]!obcall("",$C65,"get",[1]!obMake("","int",F$26))),"")</f>
        <v>#VALUE!</v>
      </c>
      <c r="G65" s="42" t="e">
        <f>IF($C$24,[1]!obget([1]!obcall("",$C65,"get",[1]!obMake("","int",G$26))),"")</f>
        <v>#VALUE!</v>
      </c>
      <c r="H65" s="42" t="e">
        <f>IF($C$24,[1]!obget([1]!obcall("",$C65,"get",[1]!obMake("","int",H$26))),"")</f>
        <v>#VALUE!</v>
      </c>
      <c r="I65" s="42" t="e">
        <f>IF($C$24,[1]!obget([1]!obcall("",$C65,"get",[1]!obMake("","int",I$26))),"")</f>
        <v>#VALUE!</v>
      </c>
      <c r="J65" s="42" t="e">
        <f>IF($C$24,[1]!obget([1]!obcall("",$C65,"get",[1]!obMake("","int",J$26))),"")</f>
        <v>#VALUE!</v>
      </c>
      <c r="K65" s="42" t="e">
        <f>IF($C$24,[1]!obget([1]!obcall("",$C65,"get",[1]!obMake("","int",K$26))),"")</f>
        <v>#VALUE!</v>
      </c>
      <c r="L65" s="42" t="e">
        <f>IF($C$24,[1]!obget([1]!obcall("",$C65,"get",[1]!obMake("","int",L$26))),"")</f>
        <v>#VALUE!</v>
      </c>
      <c r="M65" s="42" t="e">
        <f>IF($C$24,[1]!obget([1]!obcall("",$C65,"get",[1]!obMake("","int",M$26))),"")</f>
        <v>#VALUE!</v>
      </c>
      <c r="N65" s="42" t="e">
        <f>IF($C$24,[1]!obget([1]!obcall("",$C65,"getAverage")),"")</f>
        <v>#VALUE!</v>
      </c>
    </row>
    <row r="66" spans="1:14" ht="11.85" customHeight="1" x14ac:dyDescent="0.3">
      <c r="A66" s="28" t="str">
        <f t="shared" si="1"/>
        <v/>
      </c>
      <c r="B66" s="42">
        <f t="shared" si="0"/>
        <v>3.9000000000000004</v>
      </c>
      <c r="C66" s="45" t="e">
        <f>IF($C$24,[1]!obcall("IM_"&amp;B66,$B$24,"[]",[1]!obMake("","int",ROW(B66)-ROW($B$27))),"")</f>
        <v>#VALUE!</v>
      </c>
      <c r="D66" s="42" t="e">
        <f>IF($C$24,[1]!obget([1]!obcall("",$C66,"get",[1]!obMake("","int",D$26))),"")</f>
        <v>#VALUE!</v>
      </c>
      <c r="E66" s="42" t="e">
        <f>IF($C$24,[1]!obget([1]!obcall("",$C66,"get",[1]!obMake("","int",E$26))),"")</f>
        <v>#VALUE!</v>
      </c>
      <c r="F66" s="42" t="e">
        <f>IF($C$24,[1]!obget([1]!obcall("",$C66,"get",[1]!obMake("","int",F$26))),"")</f>
        <v>#VALUE!</v>
      </c>
      <c r="G66" s="42" t="e">
        <f>IF($C$24,[1]!obget([1]!obcall("",$C66,"get",[1]!obMake("","int",G$26))),"")</f>
        <v>#VALUE!</v>
      </c>
      <c r="H66" s="42" t="e">
        <f>IF($C$24,[1]!obget([1]!obcall("",$C66,"get",[1]!obMake("","int",H$26))),"")</f>
        <v>#VALUE!</v>
      </c>
      <c r="I66" s="42" t="e">
        <f>IF($C$24,[1]!obget([1]!obcall("",$C66,"get",[1]!obMake("","int",I$26))),"")</f>
        <v>#VALUE!</v>
      </c>
      <c r="J66" s="42" t="e">
        <f>IF($C$24,[1]!obget([1]!obcall("",$C66,"get",[1]!obMake("","int",J$26))),"")</f>
        <v>#VALUE!</v>
      </c>
      <c r="K66" s="42" t="e">
        <f>IF($C$24,[1]!obget([1]!obcall("",$C66,"get",[1]!obMake("","int",K$26))),"")</f>
        <v>#VALUE!</v>
      </c>
      <c r="L66" s="42" t="e">
        <f>IF($C$24,[1]!obget([1]!obcall("",$C66,"get",[1]!obMake("","int",L$26))),"")</f>
        <v>#VALUE!</v>
      </c>
      <c r="M66" s="42" t="e">
        <f>IF($C$24,[1]!obget([1]!obcall("",$C66,"get",[1]!obMake("","int",M$26))),"")</f>
        <v>#VALUE!</v>
      </c>
      <c r="N66" s="42" t="e">
        <f>IF($C$24,[1]!obget([1]!obcall("",$C66,"getAverage")),"")</f>
        <v>#VALUE!</v>
      </c>
    </row>
    <row r="67" spans="1:14" ht="11.85" customHeight="1" x14ac:dyDescent="0.3">
      <c r="A67" s="28">
        <f t="shared" si="1"/>
        <v>4</v>
      </c>
      <c r="B67" s="42">
        <f t="shared" si="0"/>
        <v>4</v>
      </c>
      <c r="C67" s="45" t="e">
        <f>IF($C$24,[1]!obcall("IM_"&amp;B67,$B$24,"[]",[1]!obMake("","int",ROW(B67)-ROW($B$27))),"")</f>
        <v>#VALUE!</v>
      </c>
      <c r="D67" s="42" t="e">
        <f>IF($C$24,[1]!obget([1]!obcall("",$C67,"get",[1]!obMake("","int",D$26))),"")</f>
        <v>#VALUE!</v>
      </c>
      <c r="E67" s="42" t="e">
        <f>IF($C$24,[1]!obget([1]!obcall("",$C67,"get",[1]!obMake("","int",E$26))),"")</f>
        <v>#VALUE!</v>
      </c>
      <c r="F67" s="42" t="e">
        <f>IF($C$24,[1]!obget([1]!obcall("",$C67,"get",[1]!obMake("","int",F$26))),"")</f>
        <v>#VALUE!</v>
      </c>
      <c r="G67" s="42" t="e">
        <f>IF($C$24,[1]!obget([1]!obcall("",$C67,"get",[1]!obMake("","int",G$26))),"")</f>
        <v>#VALUE!</v>
      </c>
      <c r="H67" s="42" t="e">
        <f>IF($C$24,[1]!obget([1]!obcall("",$C67,"get",[1]!obMake("","int",H$26))),"")</f>
        <v>#VALUE!</v>
      </c>
      <c r="I67" s="42" t="e">
        <f>IF($C$24,[1]!obget([1]!obcall("",$C67,"get",[1]!obMake("","int",I$26))),"")</f>
        <v>#VALUE!</v>
      </c>
      <c r="J67" s="42" t="e">
        <f>IF($C$24,[1]!obget([1]!obcall("",$C67,"get",[1]!obMake("","int",J$26))),"")</f>
        <v>#VALUE!</v>
      </c>
      <c r="K67" s="42" t="e">
        <f>IF($C$24,[1]!obget([1]!obcall("",$C67,"get",[1]!obMake("","int",K$26))),"")</f>
        <v>#VALUE!</v>
      </c>
      <c r="L67" s="42" t="e">
        <f>IF($C$24,[1]!obget([1]!obcall("",$C67,"get",[1]!obMake("","int",L$26))),"")</f>
        <v>#VALUE!</v>
      </c>
      <c r="M67" s="42" t="e">
        <f>IF($C$24,[1]!obget([1]!obcall("",$C67,"get",[1]!obMake("","int",M$26))),"")</f>
        <v>#VALUE!</v>
      </c>
      <c r="N67" s="42" t="e">
        <f>IF($C$24,[1]!obget([1]!obcall("",$C67,"getAverage")),"")</f>
        <v>#VALUE!</v>
      </c>
    </row>
    <row r="68" spans="1:14" ht="11.85" customHeight="1" x14ac:dyDescent="0.3">
      <c r="A68" s="28" t="str">
        <f t="shared" si="1"/>
        <v/>
      </c>
      <c r="B68" s="42">
        <f t="shared" si="0"/>
        <v>4.1000000000000005</v>
      </c>
      <c r="C68" s="45" t="e">
        <f>IF($C$24,[1]!obcall("IM_"&amp;B68,$B$24,"[]",[1]!obMake("","int",ROW(B68)-ROW($B$27))),"")</f>
        <v>#VALUE!</v>
      </c>
      <c r="D68" s="42" t="e">
        <f>IF($C$24,[1]!obget([1]!obcall("",$C68,"get",[1]!obMake("","int",D$26))),"")</f>
        <v>#VALUE!</v>
      </c>
      <c r="E68" s="42" t="e">
        <f>IF($C$24,[1]!obget([1]!obcall("",$C68,"get",[1]!obMake("","int",E$26))),"")</f>
        <v>#VALUE!</v>
      </c>
      <c r="F68" s="42" t="e">
        <f>IF($C$24,[1]!obget([1]!obcall("",$C68,"get",[1]!obMake("","int",F$26))),"")</f>
        <v>#VALUE!</v>
      </c>
      <c r="G68" s="42" t="e">
        <f>IF($C$24,[1]!obget([1]!obcall("",$C68,"get",[1]!obMake("","int",G$26))),"")</f>
        <v>#VALUE!</v>
      </c>
      <c r="H68" s="42" t="e">
        <f>IF($C$24,[1]!obget([1]!obcall("",$C68,"get",[1]!obMake("","int",H$26))),"")</f>
        <v>#VALUE!</v>
      </c>
      <c r="I68" s="42" t="e">
        <f>IF($C$24,[1]!obget([1]!obcall("",$C68,"get",[1]!obMake("","int",I$26))),"")</f>
        <v>#VALUE!</v>
      </c>
      <c r="J68" s="42" t="e">
        <f>IF($C$24,[1]!obget([1]!obcall("",$C68,"get",[1]!obMake("","int",J$26))),"")</f>
        <v>#VALUE!</v>
      </c>
      <c r="K68" s="42" t="e">
        <f>IF($C$24,[1]!obget([1]!obcall("",$C68,"get",[1]!obMake("","int",K$26))),"")</f>
        <v>#VALUE!</v>
      </c>
      <c r="L68" s="42" t="e">
        <f>IF($C$24,[1]!obget([1]!obcall("",$C68,"get",[1]!obMake("","int",L$26))),"")</f>
        <v>#VALUE!</v>
      </c>
      <c r="M68" s="42" t="e">
        <f>IF($C$24,[1]!obget([1]!obcall("",$C68,"get",[1]!obMake("","int",M$26))),"")</f>
        <v>#VALUE!</v>
      </c>
      <c r="N68" s="42" t="e">
        <f>IF($C$24,[1]!obget([1]!obcall("",$C68,"getAverage")),"")</f>
        <v>#VALUE!</v>
      </c>
    </row>
    <row r="69" spans="1:14" ht="11.85" customHeight="1" x14ac:dyDescent="0.3">
      <c r="A69" s="28" t="str">
        <f t="shared" si="1"/>
        <v/>
      </c>
      <c r="B69" s="42">
        <f t="shared" si="0"/>
        <v>4.2</v>
      </c>
      <c r="C69" s="45" t="e">
        <f>IF($C$24,[1]!obcall("IM_"&amp;B69,$B$24,"[]",[1]!obMake("","int",ROW(B69)-ROW($B$27))),"")</f>
        <v>#VALUE!</v>
      </c>
      <c r="D69" s="42" t="e">
        <f>IF($C$24,[1]!obget([1]!obcall("",$C69,"get",[1]!obMake("","int",D$26))),"")</f>
        <v>#VALUE!</v>
      </c>
      <c r="E69" s="42" t="e">
        <f>IF($C$24,[1]!obget([1]!obcall("",$C69,"get",[1]!obMake("","int",E$26))),"")</f>
        <v>#VALUE!</v>
      </c>
      <c r="F69" s="42" t="e">
        <f>IF($C$24,[1]!obget([1]!obcall("",$C69,"get",[1]!obMake("","int",F$26))),"")</f>
        <v>#VALUE!</v>
      </c>
      <c r="G69" s="42" t="e">
        <f>IF($C$24,[1]!obget([1]!obcall("",$C69,"get",[1]!obMake("","int",G$26))),"")</f>
        <v>#VALUE!</v>
      </c>
      <c r="H69" s="42" t="e">
        <f>IF($C$24,[1]!obget([1]!obcall("",$C69,"get",[1]!obMake("","int",H$26))),"")</f>
        <v>#VALUE!</v>
      </c>
      <c r="I69" s="42" t="e">
        <f>IF($C$24,[1]!obget([1]!obcall("",$C69,"get",[1]!obMake("","int",I$26))),"")</f>
        <v>#VALUE!</v>
      </c>
      <c r="J69" s="42" t="e">
        <f>IF($C$24,[1]!obget([1]!obcall("",$C69,"get",[1]!obMake("","int",J$26))),"")</f>
        <v>#VALUE!</v>
      </c>
      <c r="K69" s="42" t="e">
        <f>IF($C$24,[1]!obget([1]!obcall("",$C69,"get",[1]!obMake("","int",K$26))),"")</f>
        <v>#VALUE!</v>
      </c>
      <c r="L69" s="42" t="e">
        <f>IF($C$24,[1]!obget([1]!obcall("",$C69,"get",[1]!obMake("","int",L$26))),"")</f>
        <v>#VALUE!</v>
      </c>
      <c r="M69" s="42" t="e">
        <f>IF($C$24,[1]!obget([1]!obcall("",$C69,"get",[1]!obMake("","int",M$26))),"")</f>
        <v>#VALUE!</v>
      </c>
      <c r="N69" s="42" t="e">
        <f>IF($C$24,[1]!obget([1]!obcall("",$C69,"getAverage")),"")</f>
        <v>#VALUE!</v>
      </c>
    </row>
    <row r="70" spans="1:14" ht="11.85" customHeight="1" x14ac:dyDescent="0.3">
      <c r="A70" s="28" t="str">
        <f t="shared" si="1"/>
        <v/>
      </c>
      <c r="B70" s="42">
        <f t="shared" si="0"/>
        <v>4.3</v>
      </c>
      <c r="C70" s="45" t="e">
        <f>IF($C$24,[1]!obcall("IM_"&amp;B70,$B$24,"[]",[1]!obMake("","int",ROW(B70)-ROW($B$27))),"")</f>
        <v>#VALUE!</v>
      </c>
      <c r="D70" s="42" t="e">
        <f>IF($C$24,[1]!obget([1]!obcall("",$C70,"get",[1]!obMake("","int",D$26))),"")</f>
        <v>#VALUE!</v>
      </c>
      <c r="E70" s="42" t="e">
        <f>IF($C$24,[1]!obget([1]!obcall("",$C70,"get",[1]!obMake("","int",E$26))),"")</f>
        <v>#VALUE!</v>
      </c>
      <c r="F70" s="42" t="e">
        <f>IF($C$24,[1]!obget([1]!obcall("",$C70,"get",[1]!obMake("","int",F$26))),"")</f>
        <v>#VALUE!</v>
      </c>
      <c r="G70" s="42" t="e">
        <f>IF($C$24,[1]!obget([1]!obcall("",$C70,"get",[1]!obMake("","int",G$26))),"")</f>
        <v>#VALUE!</v>
      </c>
      <c r="H70" s="42" t="e">
        <f>IF($C$24,[1]!obget([1]!obcall("",$C70,"get",[1]!obMake("","int",H$26))),"")</f>
        <v>#VALUE!</v>
      </c>
      <c r="I70" s="42" t="e">
        <f>IF($C$24,[1]!obget([1]!obcall("",$C70,"get",[1]!obMake("","int",I$26))),"")</f>
        <v>#VALUE!</v>
      </c>
      <c r="J70" s="42" t="e">
        <f>IF($C$24,[1]!obget([1]!obcall("",$C70,"get",[1]!obMake("","int",J$26))),"")</f>
        <v>#VALUE!</v>
      </c>
      <c r="K70" s="42" t="e">
        <f>IF($C$24,[1]!obget([1]!obcall("",$C70,"get",[1]!obMake("","int",K$26))),"")</f>
        <v>#VALUE!</v>
      </c>
      <c r="L70" s="42" t="e">
        <f>IF($C$24,[1]!obget([1]!obcall("",$C70,"get",[1]!obMake("","int",L$26))),"")</f>
        <v>#VALUE!</v>
      </c>
      <c r="M70" s="42" t="e">
        <f>IF($C$24,[1]!obget([1]!obcall("",$C70,"get",[1]!obMake("","int",M$26))),"")</f>
        <v>#VALUE!</v>
      </c>
      <c r="N70" s="42" t="e">
        <f>IF($C$24,[1]!obget([1]!obcall("",$C70,"getAverage")),"")</f>
        <v>#VALUE!</v>
      </c>
    </row>
    <row r="71" spans="1:14" ht="11.85" customHeight="1" x14ac:dyDescent="0.3">
      <c r="A71" s="28" t="str">
        <f t="shared" si="1"/>
        <v/>
      </c>
      <c r="B71" s="42">
        <f t="shared" si="0"/>
        <v>4.4000000000000004</v>
      </c>
      <c r="C71" s="45" t="e">
        <f>IF($C$24,[1]!obcall("IM_"&amp;B71,$B$24,"[]",[1]!obMake("","int",ROW(B71)-ROW($B$27))),"")</f>
        <v>#VALUE!</v>
      </c>
      <c r="D71" s="42" t="e">
        <f>IF($C$24,[1]!obget([1]!obcall("",$C71,"get",[1]!obMake("","int",D$26))),"")</f>
        <v>#VALUE!</v>
      </c>
      <c r="E71" s="42" t="e">
        <f>IF($C$24,[1]!obget([1]!obcall("",$C71,"get",[1]!obMake("","int",E$26))),"")</f>
        <v>#VALUE!</v>
      </c>
      <c r="F71" s="42" t="e">
        <f>IF($C$24,[1]!obget([1]!obcall("",$C71,"get",[1]!obMake("","int",F$26))),"")</f>
        <v>#VALUE!</v>
      </c>
      <c r="G71" s="42" t="e">
        <f>IF($C$24,[1]!obget([1]!obcall("",$C71,"get",[1]!obMake("","int",G$26))),"")</f>
        <v>#VALUE!</v>
      </c>
      <c r="H71" s="42" t="e">
        <f>IF($C$24,[1]!obget([1]!obcall("",$C71,"get",[1]!obMake("","int",H$26))),"")</f>
        <v>#VALUE!</v>
      </c>
      <c r="I71" s="42" t="e">
        <f>IF($C$24,[1]!obget([1]!obcall("",$C71,"get",[1]!obMake("","int",I$26))),"")</f>
        <v>#VALUE!</v>
      </c>
      <c r="J71" s="42" t="e">
        <f>IF($C$24,[1]!obget([1]!obcall("",$C71,"get",[1]!obMake("","int",J$26))),"")</f>
        <v>#VALUE!</v>
      </c>
      <c r="K71" s="42" t="e">
        <f>IF($C$24,[1]!obget([1]!obcall("",$C71,"get",[1]!obMake("","int",K$26))),"")</f>
        <v>#VALUE!</v>
      </c>
      <c r="L71" s="42" t="e">
        <f>IF($C$24,[1]!obget([1]!obcall("",$C71,"get",[1]!obMake("","int",L$26))),"")</f>
        <v>#VALUE!</v>
      </c>
      <c r="M71" s="42" t="e">
        <f>IF($C$24,[1]!obget([1]!obcall("",$C71,"get",[1]!obMake("","int",M$26))),"")</f>
        <v>#VALUE!</v>
      </c>
      <c r="N71" s="42" t="e">
        <f>IF($C$24,[1]!obget([1]!obcall("",$C71,"getAverage")),"")</f>
        <v>#VALUE!</v>
      </c>
    </row>
    <row r="72" spans="1:14" ht="11.85" customHeight="1" x14ac:dyDescent="0.3">
      <c r="A72" s="28">
        <f t="shared" si="1"/>
        <v>4.5</v>
      </c>
      <c r="B72" s="42">
        <f t="shared" si="0"/>
        <v>4.5</v>
      </c>
      <c r="C72" s="45" t="e">
        <f>IF($C$24,[1]!obcall("IM_"&amp;B72,$B$24,"[]",[1]!obMake("","int",ROW(B72)-ROW($B$27))),"")</f>
        <v>#VALUE!</v>
      </c>
      <c r="D72" s="42" t="e">
        <f>IF($C$24,[1]!obget([1]!obcall("",$C72,"get",[1]!obMake("","int",D$26))),"")</f>
        <v>#VALUE!</v>
      </c>
      <c r="E72" s="42" t="e">
        <f>IF($C$24,[1]!obget([1]!obcall("",$C72,"get",[1]!obMake("","int",E$26))),"")</f>
        <v>#VALUE!</v>
      </c>
      <c r="F72" s="42" t="e">
        <f>IF($C$24,[1]!obget([1]!obcall("",$C72,"get",[1]!obMake("","int",F$26))),"")</f>
        <v>#VALUE!</v>
      </c>
      <c r="G72" s="42" t="e">
        <f>IF($C$24,[1]!obget([1]!obcall("",$C72,"get",[1]!obMake("","int",G$26))),"")</f>
        <v>#VALUE!</v>
      </c>
      <c r="H72" s="42" t="e">
        <f>IF($C$24,[1]!obget([1]!obcall("",$C72,"get",[1]!obMake("","int",H$26))),"")</f>
        <v>#VALUE!</v>
      </c>
      <c r="I72" s="42" t="e">
        <f>IF($C$24,[1]!obget([1]!obcall("",$C72,"get",[1]!obMake("","int",I$26))),"")</f>
        <v>#VALUE!</v>
      </c>
      <c r="J72" s="42" t="e">
        <f>IF($C$24,[1]!obget([1]!obcall("",$C72,"get",[1]!obMake("","int",J$26))),"")</f>
        <v>#VALUE!</v>
      </c>
      <c r="K72" s="42" t="e">
        <f>IF($C$24,[1]!obget([1]!obcall("",$C72,"get",[1]!obMake("","int",K$26))),"")</f>
        <v>#VALUE!</v>
      </c>
      <c r="L72" s="42" t="e">
        <f>IF($C$24,[1]!obget([1]!obcall("",$C72,"get",[1]!obMake("","int",L$26))),"")</f>
        <v>#VALUE!</v>
      </c>
      <c r="M72" s="42" t="e">
        <f>IF($C$24,[1]!obget([1]!obcall("",$C72,"get",[1]!obMake("","int",M$26))),"")</f>
        <v>#VALUE!</v>
      </c>
      <c r="N72" s="42" t="e">
        <f>IF($C$24,[1]!obget([1]!obcall("",$C72,"getAverage")),"")</f>
        <v>#VALUE!</v>
      </c>
    </row>
    <row r="73" spans="1:14" ht="11.85" customHeight="1" x14ac:dyDescent="0.3">
      <c r="A73" s="28" t="str">
        <f t="shared" si="1"/>
        <v/>
      </c>
      <c r="B73" s="42">
        <f t="shared" si="0"/>
        <v>4.6000000000000005</v>
      </c>
      <c r="C73" s="45" t="e">
        <f>IF($C$24,[1]!obcall("IM_"&amp;B73,$B$24,"[]",[1]!obMake("","int",ROW(B73)-ROW($B$27))),"")</f>
        <v>#VALUE!</v>
      </c>
      <c r="D73" s="42" t="e">
        <f>IF($C$24,[1]!obget([1]!obcall("",$C73,"get",[1]!obMake("","int",D$26))),"")</f>
        <v>#VALUE!</v>
      </c>
      <c r="E73" s="42" t="e">
        <f>IF($C$24,[1]!obget([1]!obcall("",$C73,"get",[1]!obMake("","int",E$26))),"")</f>
        <v>#VALUE!</v>
      </c>
      <c r="F73" s="42" t="e">
        <f>IF($C$24,[1]!obget([1]!obcall("",$C73,"get",[1]!obMake("","int",F$26))),"")</f>
        <v>#VALUE!</v>
      </c>
      <c r="G73" s="42" t="e">
        <f>IF($C$24,[1]!obget([1]!obcall("",$C73,"get",[1]!obMake("","int",G$26))),"")</f>
        <v>#VALUE!</v>
      </c>
      <c r="H73" s="42" t="e">
        <f>IF($C$24,[1]!obget([1]!obcall("",$C73,"get",[1]!obMake("","int",H$26))),"")</f>
        <v>#VALUE!</v>
      </c>
      <c r="I73" s="42" t="e">
        <f>IF($C$24,[1]!obget([1]!obcall("",$C73,"get",[1]!obMake("","int",I$26))),"")</f>
        <v>#VALUE!</v>
      </c>
      <c r="J73" s="42" t="e">
        <f>IF($C$24,[1]!obget([1]!obcall("",$C73,"get",[1]!obMake("","int",J$26))),"")</f>
        <v>#VALUE!</v>
      </c>
      <c r="K73" s="42" t="e">
        <f>IF($C$24,[1]!obget([1]!obcall("",$C73,"get",[1]!obMake("","int",K$26))),"")</f>
        <v>#VALUE!</v>
      </c>
      <c r="L73" s="42" t="e">
        <f>IF($C$24,[1]!obget([1]!obcall("",$C73,"get",[1]!obMake("","int",L$26))),"")</f>
        <v>#VALUE!</v>
      </c>
      <c r="M73" s="42" t="e">
        <f>IF($C$24,[1]!obget([1]!obcall("",$C73,"get",[1]!obMake("","int",M$26))),"")</f>
        <v>#VALUE!</v>
      </c>
      <c r="N73" s="42" t="e">
        <f>IF($C$24,[1]!obget([1]!obcall("",$C73,"getAverage")),"")</f>
        <v>#VALUE!</v>
      </c>
    </row>
    <row r="74" spans="1:14" ht="11.85" customHeight="1" x14ac:dyDescent="0.3">
      <c r="A74" s="28" t="str">
        <f t="shared" si="1"/>
        <v/>
      </c>
      <c r="B74" s="42">
        <f t="shared" si="0"/>
        <v>4.7</v>
      </c>
      <c r="C74" s="45" t="e">
        <f>IF($C$24,[1]!obcall("IM_"&amp;B74,$B$24,"[]",[1]!obMake("","int",ROW(B74)-ROW($B$27))),"")</f>
        <v>#VALUE!</v>
      </c>
      <c r="D74" s="42" t="e">
        <f>IF($C$24,[1]!obget([1]!obcall("",$C74,"get",[1]!obMake("","int",D$26))),"")</f>
        <v>#VALUE!</v>
      </c>
      <c r="E74" s="42" t="e">
        <f>IF($C$24,[1]!obget([1]!obcall("",$C74,"get",[1]!obMake("","int",E$26))),"")</f>
        <v>#VALUE!</v>
      </c>
      <c r="F74" s="42" t="e">
        <f>IF($C$24,[1]!obget([1]!obcall("",$C74,"get",[1]!obMake("","int",F$26))),"")</f>
        <v>#VALUE!</v>
      </c>
      <c r="G74" s="42" t="e">
        <f>IF($C$24,[1]!obget([1]!obcall("",$C74,"get",[1]!obMake("","int",G$26))),"")</f>
        <v>#VALUE!</v>
      </c>
      <c r="H74" s="42" t="e">
        <f>IF($C$24,[1]!obget([1]!obcall("",$C74,"get",[1]!obMake("","int",H$26))),"")</f>
        <v>#VALUE!</v>
      </c>
      <c r="I74" s="42" t="e">
        <f>IF($C$24,[1]!obget([1]!obcall("",$C74,"get",[1]!obMake("","int",I$26))),"")</f>
        <v>#VALUE!</v>
      </c>
      <c r="J74" s="42" t="e">
        <f>IF($C$24,[1]!obget([1]!obcall("",$C74,"get",[1]!obMake("","int",J$26))),"")</f>
        <v>#VALUE!</v>
      </c>
      <c r="K74" s="42" t="e">
        <f>IF($C$24,[1]!obget([1]!obcall("",$C74,"get",[1]!obMake("","int",K$26))),"")</f>
        <v>#VALUE!</v>
      </c>
      <c r="L74" s="42" t="e">
        <f>IF($C$24,[1]!obget([1]!obcall("",$C74,"get",[1]!obMake("","int",L$26))),"")</f>
        <v>#VALUE!</v>
      </c>
      <c r="M74" s="42" t="e">
        <f>IF($C$24,[1]!obget([1]!obcall("",$C74,"get",[1]!obMake("","int",M$26))),"")</f>
        <v>#VALUE!</v>
      </c>
      <c r="N74" s="42" t="e">
        <f>IF($C$24,[1]!obget([1]!obcall("",$C74,"getAverage")),"")</f>
        <v>#VALUE!</v>
      </c>
    </row>
    <row r="75" spans="1:14" ht="11.85" customHeight="1" x14ac:dyDescent="0.3">
      <c r="A75" s="28" t="str">
        <f t="shared" si="1"/>
        <v/>
      </c>
      <c r="B75" s="42">
        <f t="shared" si="0"/>
        <v>4.8000000000000007</v>
      </c>
      <c r="C75" s="45" t="e">
        <f>IF($C$24,[1]!obcall("IM_"&amp;B75,$B$24,"[]",[1]!obMake("","int",ROW(B75)-ROW($B$27))),"")</f>
        <v>#VALUE!</v>
      </c>
      <c r="D75" s="42" t="e">
        <f>IF($C$24,[1]!obget([1]!obcall("",$C75,"get",[1]!obMake("","int",D$26))),"")</f>
        <v>#VALUE!</v>
      </c>
      <c r="E75" s="42" t="e">
        <f>IF($C$24,[1]!obget([1]!obcall("",$C75,"get",[1]!obMake("","int",E$26))),"")</f>
        <v>#VALUE!</v>
      </c>
      <c r="F75" s="42" t="e">
        <f>IF($C$24,[1]!obget([1]!obcall("",$C75,"get",[1]!obMake("","int",F$26))),"")</f>
        <v>#VALUE!</v>
      </c>
      <c r="G75" s="42" t="e">
        <f>IF($C$24,[1]!obget([1]!obcall("",$C75,"get",[1]!obMake("","int",G$26))),"")</f>
        <v>#VALUE!</v>
      </c>
      <c r="H75" s="42" t="e">
        <f>IF($C$24,[1]!obget([1]!obcall("",$C75,"get",[1]!obMake("","int",H$26))),"")</f>
        <v>#VALUE!</v>
      </c>
      <c r="I75" s="42" t="e">
        <f>IF($C$24,[1]!obget([1]!obcall("",$C75,"get",[1]!obMake("","int",I$26))),"")</f>
        <v>#VALUE!</v>
      </c>
      <c r="J75" s="42" t="e">
        <f>IF($C$24,[1]!obget([1]!obcall("",$C75,"get",[1]!obMake("","int",J$26))),"")</f>
        <v>#VALUE!</v>
      </c>
      <c r="K75" s="42" t="e">
        <f>IF($C$24,[1]!obget([1]!obcall("",$C75,"get",[1]!obMake("","int",K$26))),"")</f>
        <v>#VALUE!</v>
      </c>
      <c r="L75" s="42" t="e">
        <f>IF($C$24,[1]!obget([1]!obcall("",$C75,"get",[1]!obMake("","int",L$26))),"")</f>
        <v>#VALUE!</v>
      </c>
      <c r="M75" s="42" t="e">
        <f>IF($C$24,[1]!obget([1]!obcall("",$C75,"get",[1]!obMake("","int",M$26))),"")</f>
        <v>#VALUE!</v>
      </c>
      <c r="N75" s="42" t="e">
        <f>IF($C$24,[1]!obget([1]!obcall("",$C75,"getAverage")),"")</f>
        <v>#VALUE!</v>
      </c>
    </row>
    <row r="76" spans="1:14" ht="11.85" customHeight="1" x14ac:dyDescent="0.3">
      <c r="A76" s="28" t="str">
        <f t="shared" si="1"/>
        <v/>
      </c>
      <c r="B76" s="42">
        <f t="shared" si="0"/>
        <v>4.9000000000000004</v>
      </c>
      <c r="C76" s="45" t="e">
        <f>IF($C$24,[1]!obcall("IM_"&amp;B76,$B$24,"[]",[1]!obMake("","int",ROW(B76)-ROW($B$27))),"")</f>
        <v>#VALUE!</v>
      </c>
      <c r="D76" s="42" t="e">
        <f>IF($C$24,[1]!obget([1]!obcall("",$C76,"get",[1]!obMake("","int",D$26))),"")</f>
        <v>#VALUE!</v>
      </c>
      <c r="E76" s="42" t="e">
        <f>IF($C$24,[1]!obget([1]!obcall("",$C76,"get",[1]!obMake("","int",E$26))),"")</f>
        <v>#VALUE!</v>
      </c>
      <c r="F76" s="42" t="e">
        <f>IF($C$24,[1]!obget([1]!obcall("",$C76,"get",[1]!obMake("","int",F$26))),"")</f>
        <v>#VALUE!</v>
      </c>
      <c r="G76" s="42" t="e">
        <f>IF($C$24,[1]!obget([1]!obcall("",$C76,"get",[1]!obMake("","int",G$26))),"")</f>
        <v>#VALUE!</v>
      </c>
      <c r="H76" s="42" t="e">
        <f>IF($C$24,[1]!obget([1]!obcall("",$C76,"get",[1]!obMake("","int",H$26))),"")</f>
        <v>#VALUE!</v>
      </c>
      <c r="I76" s="42" t="e">
        <f>IF($C$24,[1]!obget([1]!obcall("",$C76,"get",[1]!obMake("","int",I$26))),"")</f>
        <v>#VALUE!</v>
      </c>
      <c r="J76" s="42" t="e">
        <f>IF($C$24,[1]!obget([1]!obcall("",$C76,"get",[1]!obMake("","int",J$26))),"")</f>
        <v>#VALUE!</v>
      </c>
      <c r="K76" s="42" t="e">
        <f>IF($C$24,[1]!obget([1]!obcall("",$C76,"get",[1]!obMake("","int",K$26))),"")</f>
        <v>#VALUE!</v>
      </c>
      <c r="L76" s="42" t="e">
        <f>IF($C$24,[1]!obget([1]!obcall("",$C76,"get",[1]!obMake("","int",L$26))),"")</f>
        <v>#VALUE!</v>
      </c>
      <c r="M76" s="42" t="e">
        <f>IF($C$24,[1]!obget([1]!obcall("",$C76,"get",[1]!obMake("","int",M$26))),"")</f>
        <v>#VALUE!</v>
      </c>
      <c r="N76" s="42" t="e">
        <f>IF($C$24,[1]!obget([1]!obcall("",$C76,"getAverage")),"")</f>
        <v>#VALUE!</v>
      </c>
    </row>
    <row r="77" spans="1:14" ht="11.85" customHeight="1" x14ac:dyDescent="0.3">
      <c r="A77" s="28">
        <f t="shared" si="1"/>
        <v>5</v>
      </c>
      <c r="B77" s="42">
        <f t="shared" si="0"/>
        <v>5</v>
      </c>
      <c r="C77" s="45" t="e">
        <f>IF($C$24,[1]!obcall("IM_"&amp;B77,$B$24,"[]",[1]!obMake("","int",ROW(B77)-ROW($B$27))),"")</f>
        <v>#VALUE!</v>
      </c>
      <c r="D77" s="42" t="e">
        <f>IF($C$24,[1]!obget([1]!obcall("",$C77,"get",[1]!obMake("","int",D$26))),"")</f>
        <v>#VALUE!</v>
      </c>
      <c r="E77" s="42" t="e">
        <f>IF($C$24,[1]!obget([1]!obcall("",$C77,"get",[1]!obMake("","int",E$26))),"")</f>
        <v>#VALUE!</v>
      </c>
      <c r="F77" s="42" t="e">
        <f>IF($C$24,[1]!obget([1]!obcall("",$C77,"get",[1]!obMake("","int",F$26))),"")</f>
        <v>#VALUE!</v>
      </c>
      <c r="G77" s="42" t="e">
        <f>IF($C$24,[1]!obget([1]!obcall("",$C77,"get",[1]!obMake("","int",G$26))),"")</f>
        <v>#VALUE!</v>
      </c>
      <c r="H77" s="42" t="e">
        <f>IF($C$24,[1]!obget([1]!obcall("",$C77,"get",[1]!obMake("","int",H$26))),"")</f>
        <v>#VALUE!</v>
      </c>
      <c r="I77" s="42" t="e">
        <f>IF($C$24,[1]!obget([1]!obcall("",$C77,"get",[1]!obMake("","int",I$26))),"")</f>
        <v>#VALUE!</v>
      </c>
      <c r="J77" s="42" t="e">
        <f>IF($C$24,[1]!obget([1]!obcall("",$C77,"get",[1]!obMake("","int",J$26))),"")</f>
        <v>#VALUE!</v>
      </c>
      <c r="K77" s="42" t="e">
        <f>IF($C$24,[1]!obget([1]!obcall("",$C77,"get",[1]!obMake("","int",K$26))),"")</f>
        <v>#VALUE!</v>
      </c>
      <c r="L77" s="42" t="e">
        <f>IF($C$24,[1]!obget([1]!obcall("",$C77,"get",[1]!obMake("","int",L$26))),"")</f>
        <v>#VALUE!</v>
      </c>
      <c r="M77" s="42" t="e">
        <f>IF($C$24,[1]!obget([1]!obcall("",$C77,"get",[1]!obMake("","int",M$26))),"")</f>
        <v>#VALUE!</v>
      </c>
      <c r="N77" s="42" t="e">
        <f>IF($C$24,[1]!obget([1]!obcall("",$C77,"getAverage")),"")</f>
        <v>#VALUE!</v>
      </c>
    </row>
    <row r="78" spans="1:14" ht="11.85" customHeight="1" x14ac:dyDescent="0.3">
      <c r="A78" s="28" t="str">
        <f t="shared" si="1"/>
        <v/>
      </c>
      <c r="B78" s="42">
        <f t="shared" si="0"/>
        <v>5.1000000000000005</v>
      </c>
      <c r="C78" s="45" t="e">
        <f>IF($C$24,[1]!obcall("IM_"&amp;B78,$B$24,"[]",[1]!obMake("","int",ROW(B78)-ROW($B$27))),"")</f>
        <v>#VALUE!</v>
      </c>
      <c r="D78" s="42" t="e">
        <f>IF($C$24,[1]!obget([1]!obcall("",$C78,"get",[1]!obMake("","int",D$26))),"")</f>
        <v>#VALUE!</v>
      </c>
      <c r="E78" s="42" t="e">
        <f>IF($C$24,[1]!obget([1]!obcall("",$C78,"get",[1]!obMake("","int",E$26))),"")</f>
        <v>#VALUE!</v>
      </c>
      <c r="F78" s="42" t="e">
        <f>IF($C$24,[1]!obget([1]!obcall("",$C78,"get",[1]!obMake("","int",F$26))),"")</f>
        <v>#VALUE!</v>
      </c>
      <c r="G78" s="42" t="e">
        <f>IF($C$24,[1]!obget([1]!obcall("",$C78,"get",[1]!obMake("","int",G$26))),"")</f>
        <v>#VALUE!</v>
      </c>
      <c r="H78" s="42" t="e">
        <f>IF($C$24,[1]!obget([1]!obcall("",$C78,"get",[1]!obMake("","int",H$26))),"")</f>
        <v>#VALUE!</v>
      </c>
      <c r="I78" s="42" t="e">
        <f>IF($C$24,[1]!obget([1]!obcall("",$C78,"get",[1]!obMake("","int",I$26))),"")</f>
        <v>#VALUE!</v>
      </c>
      <c r="J78" s="42" t="e">
        <f>IF($C$24,[1]!obget([1]!obcall("",$C78,"get",[1]!obMake("","int",J$26))),"")</f>
        <v>#VALUE!</v>
      </c>
      <c r="K78" s="42" t="e">
        <f>IF($C$24,[1]!obget([1]!obcall("",$C78,"get",[1]!obMake("","int",K$26))),"")</f>
        <v>#VALUE!</v>
      </c>
      <c r="L78" s="42" t="e">
        <f>IF($C$24,[1]!obget([1]!obcall("",$C78,"get",[1]!obMake("","int",L$26))),"")</f>
        <v>#VALUE!</v>
      </c>
      <c r="M78" s="42" t="e">
        <f>IF($C$24,[1]!obget([1]!obcall("",$C78,"get",[1]!obMake("","int",M$26))),"")</f>
        <v>#VALUE!</v>
      </c>
      <c r="N78" s="42" t="e">
        <f>IF($C$24,[1]!obget([1]!obcall("",$C78,"getAverage")),"")</f>
        <v>#VALUE!</v>
      </c>
    </row>
    <row r="79" spans="1:14" ht="11.85" customHeight="1" x14ac:dyDescent="0.3">
      <c r="A79" s="28" t="str">
        <f t="shared" si="1"/>
        <v/>
      </c>
      <c r="B79" s="42">
        <f t="shared" si="0"/>
        <v>5.2</v>
      </c>
      <c r="C79" s="45" t="e">
        <f>IF($C$24,[1]!obcall("IM_"&amp;B79,$B$24,"[]",[1]!obMake("","int",ROW(B79)-ROW($B$27))),"")</f>
        <v>#VALUE!</v>
      </c>
      <c r="D79" s="42" t="e">
        <f>IF($C$24,[1]!obget([1]!obcall("",$C79,"get",[1]!obMake("","int",D$26))),"")</f>
        <v>#VALUE!</v>
      </c>
      <c r="E79" s="42" t="e">
        <f>IF($C$24,[1]!obget([1]!obcall("",$C79,"get",[1]!obMake("","int",E$26))),"")</f>
        <v>#VALUE!</v>
      </c>
      <c r="F79" s="42" t="e">
        <f>IF($C$24,[1]!obget([1]!obcall("",$C79,"get",[1]!obMake("","int",F$26))),"")</f>
        <v>#VALUE!</v>
      </c>
      <c r="G79" s="42" t="e">
        <f>IF($C$24,[1]!obget([1]!obcall("",$C79,"get",[1]!obMake("","int",G$26))),"")</f>
        <v>#VALUE!</v>
      </c>
      <c r="H79" s="42" t="e">
        <f>IF($C$24,[1]!obget([1]!obcall("",$C79,"get",[1]!obMake("","int",H$26))),"")</f>
        <v>#VALUE!</v>
      </c>
      <c r="I79" s="42" t="e">
        <f>IF($C$24,[1]!obget([1]!obcall("",$C79,"get",[1]!obMake("","int",I$26))),"")</f>
        <v>#VALUE!</v>
      </c>
      <c r="J79" s="42" t="e">
        <f>IF($C$24,[1]!obget([1]!obcall("",$C79,"get",[1]!obMake("","int",J$26))),"")</f>
        <v>#VALUE!</v>
      </c>
      <c r="K79" s="42" t="e">
        <f>IF($C$24,[1]!obget([1]!obcall("",$C79,"get",[1]!obMake("","int",K$26))),"")</f>
        <v>#VALUE!</v>
      </c>
      <c r="L79" s="42" t="e">
        <f>IF($C$24,[1]!obget([1]!obcall("",$C79,"get",[1]!obMake("","int",L$26))),"")</f>
        <v>#VALUE!</v>
      </c>
      <c r="M79" s="42" t="e">
        <f>IF($C$24,[1]!obget([1]!obcall("",$C79,"get",[1]!obMake("","int",M$26))),"")</f>
        <v>#VALUE!</v>
      </c>
      <c r="N79" s="42" t="e">
        <f>IF($C$24,[1]!obget([1]!obcall("",$C79,"getAverage")),"")</f>
        <v>#VALUE!</v>
      </c>
    </row>
    <row r="80" spans="1:14" ht="11.85" customHeight="1" x14ac:dyDescent="0.3">
      <c r="A80" s="28" t="str">
        <f t="shared" si="1"/>
        <v/>
      </c>
      <c r="B80" s="42">
        <f t="shared" si="0"/>
        <v>5.3000000000000007</v>
      </c>
      <c r="C80" s="45" t="e">
        <f>IF($C$24,[1]!obcall("IM_"&amp;B80,$B$24,"[]",[1]!obMake("","int",ROW(B80)-ROW($B$27))),"")</f>
        <v>#VALUE!</v>
      </c>
      <c r="D80" s="42" t="e">
        <f>IF($C$24,[1]!obget([1]!obcall("",$C80,"get",[1]!obMake("","int",D$26))),"")</f>
        <v>#VALUE!</v>
      </c>
      <c r="E80" s="42" t="e">
        <f>IF($C$24,[1]!obget([1]!obcall("",$C80,"get",[1]!obMake("","int",E$26))),"")</f>
        <v>#VALUE!</v>
      </c>
      <c r="F80" s="42" t="e">
        <f>IF($C$24,[1]!obget([1]!obcall("",$C80,"get",[1]!obMake("","int",F$26))),"")</f>
        <v>#VALUE!</v>
      </c>
      <c r="G80" s="42" t="e">
        <f>IF($C$24,[1]!obget([1]!obcall("",$C80,"get",[1]!obMake("","int",G$26))),"")</f>
        <v>#VALUE!</v>
      </c>
      <c r="H80" s="42" t="e">
        <f>IF($C$24,[1]!obget([1]!obcall("",$C80,"get",[1]!obMake("","int",H$26))),"")</f>
        <v>#VALUE!</v>
      </c>
      <c r="I80" s="42" t="e">
        <f>IF($C$24,[1]!obget([1]!obcall("",$C80,"get",[1]!obMake("","int",I$26))),"")</f>
        <v>#VALUE!</v>
      </c>
      <c r="J80" s="42" t="e">
        <f>IF($C$24,[1]!obget([1]!obcall("",$C80,"get",[1]!obMake("","int",J$26))),"")</f>
        <v>#VALUE!</v>
      </c>
      <c r="K80" s="42" t="e">
        <f>IF($C$24,[1]!obget([1]!obcall("",$C80,"get",[1]!obMake("","int",K$26))),"")</f>
        <v>#VALUE!</v>
      </c>
      <c r="L80" s="42" t="e">
        <f>IF($C$24,[1]!obget([1]!obcall("",$C80,"get",[1]!obMake("","int",L$26))),"")</f>
        <v>#VALUE!</v>
      </c>
      <c r="M80" s="42" t="e">
        <f>IF($C$24,[1]!obget([1]!obcall("",$C80,"get",[1]!obMake("","int",M$26))),"")</f>
        <v>#VALUE!</v>
      </c>
      <c r="N80" s="42" t="e">
        <f>IF($C$24,[1]!obget([1]!obcall("",$C80,"getAverage")),"")</f>
        <v>#VALUE!</v>
      </c>
    </row>
    <row r="81" spans="1:14" ht="11.85" customHeight="1" x14ac:dyDescent="0.3">
      <c r="A81" s="28" t="str">
        <f t="shared" si="1"/>
        <v/>
      </c>
      <c r="B81" s="42">
        <f t="shared" si="0"/>
        <v>5.4</v>
      </c>
      <c r="C81" s="45" t="e">
        <f>IF($C$24,[1]!obcall("IM_"&amp;B81,$B$24,"[]",[1]!obMake("","int",ROW(B81)-ROW($B$27))),"")</f>
        <v>#VALUE!</v>
      </c>
      <c r="D81" s="42" t="e">
        <f>IF($C$24,[1]!obget([1]!obcall("",$C81,"get",[1]!obMake("","int",D$26))),"")</f>
        <v>#VALUE!</v>
      </c>
      <c r="E81" s="42" t="e">
        <f>IF($C$24,[1]!obget([1]!obcall("",$C81,"get",[1]!obMake("","int",E$26))),"")</f>
        <v>#VALUE!</v>
      </c>
      <c r="F81" s="42" t="e">
        <f>IF($C$24,[1]!obget([1]!obcall("",$C81,"get",[1]!obMake("","int",F$26))),"")</f>
        <v>#VALUE!</v>
      </c>
      <c r="G81" s="42" t="e">
        <f>IF($C$24,[1]!obget([1]!obcall("",$C81,"get",[1]!obMake("","int",G$26))),"")</f>
        <v>#VALUE!</v>
      </c>
      <c r="H81" s="42" t="e">
        <f>IF($C$24,[1]!obget([1]!obcall("",$C81,"get",[1]!obMake("","int",H$26))),"")</f>
        <v>#VALUE!</v>
      </c>
      <c r="I81" s="42" t="e">
        <f>IF($C$24,[1]!obget([1]!obcall("",$C81,"get",[1]!obMake("","int",I$26))),"")</f>
        <v>#VALUE!</v>
      </c>
      <c r="J81" s="42" t="e">
        <f>IF($C$24,[1]!obget([1]!obcall("",$C81,"get",[1]!obMake("","int",J$26))),"")</f>
        <v>#VALUE!</v>
      </c>
      <c r="K81" s="42" t="e">
        <f>IF($C$24,[1]!obget([1]!obcall("",$C81,"get",[1]!obMake("","int",K$26))),"")</f>
        <v>#VALUE!</v>
      </c>
      <c r="L81" s="42" t="e">
        <f>IF($C$24,[1]!obget([1]!obcall("",$C81,"get",[1]!obMake("","int",L$26))),"")</f>
        <v>#VALUE!</v>
      </c>
      <c r="M81" s="42" t="e">
        <f>IF($C$24,[1]!obget([1]!obcall("",$C81,"get",[1]!obMake("","int",M$26))),"")</f>
        <v>#VALUE!</v>
      </c>
      <c r="N81" s="42" t="e">
        <f>IF($C$24,[1]!obget([1]!obcall("",$C81,"getAverage")),"")</f>
        <v>#VALUE!</v>
      </c>
    </row>
    <row r="82" spans="1:14" ht="11.85" customHeight="1" x14ac:dyDescent="0.3">
      <c r="A82" s="28">
        <f t="shared" si="1"/>
        <v>5.5</v>
      </c>
      <c r="B82" s="42">
        <f t="shared" si="0"/>
        <v>5.5</v>
      </c>
      <c r="C82" s="45" t="e">
        <f>IF($C$24,[1]!obcall("IM_"&amp;B82,$B$24,"[]",[1]!obMake("","int",ROW(B82)-ROW($B$27))),"")</f>
        <v>#VALUE!</v>
      </c>
      <c r="D82" s="42" t="e">
        <f>IF($C$24,[1]!obget([1]!obcall("",$C82,"get",[1]!obMake("","int",D$26))),"")</f>
        <v>#VALUE!</v>
      </c>
      <c r="E82" s="42" t="e">
        <f>IF($C$24,[1]!obget([1]!obcall("",$C82,"get",[1]!obMake("","int",E$26))),"")</f>
        <v>#VALUE!</v>
      </c>
      <c r="F82" s="42" t="e">
        <f>IF($C$24,[1]!obget([1]!obcall("",$C82,"get",[1]!obMake("","int",F$26))),"")</f>
        <v>#VALUE!</v>
      </c>
      <c r="G82" s="42" t="e">
        <f>IF($C$24,[1]!obget([1]!obcall("",$C82,"get",[1]!obMake("","int",G$26))),"")</f>
        <v>#VALUE!</v>
      </c>
      <c r="H82" s="42" t="e">
        <f>IF($C$24,[1]!obget([1]!obcall("",$C82,"get",[1]!obMake("","int",H$26))),"")</f>
        <v>#VALUE!</v>
      </c>
      <c r="I82" s="42" t="e">
        <f>IF($C$24,[1]!obget([1]!obcall("",$C82,"get",[1]!obMake("","int",I$26))),"")</f>
        <v>#VALUE!</v>
      </c>
      <c r="J82" s="42" t="e">
        <f>IF($C$24,[1]!obget([1]!obcall("",$C82,"get",[1]!obMake("","int",J$26))),"")</f>
        <v>#VALUE!</v>
      </c>
      <c r="K82" s="42" t="e">
        <f>IF($C$24,[1]!obget([1]!obcall("",$C82,"get",[1]!obMake("","int",K$26))),"")</f>
        <v>#VALUE!</v>
      </c>
      <c r="L82" s="42" t="e">
        <f>IF($C$24,[1]!obget([1]!obcall("",$C82,"get",[1]!obMake("","int",L$26))),"")</f>
        <v>#VALUE!</v>
      </c>
      <c r="M82" s="42" t="e">
        <f>IF($C$24,[1]!obget([1]!obcall("",$C82,"get",[1]!obMake("","int",M$26))),"")</f>
        <v>#VALUE!</v>
      </c>
      <c r="N82" s="42" t="e">
        <f>IF($C$24,[1]!obget([1]!obcall("",$C82,"getAverage")),"")</f>
        <v>#VALUE!</v>
      </c>
    </row>
    <row r="83" spans="1:14" ht="11.85" customHeight="1" x14ac:dyDescent="0.3">
      <c r="A83" s="28" t="str">
        <f t="shared" si="1"/>
        <v/>
      </c>
      <c r="B83" s="42">
        <f t="shared" si="0"/>
        <v>5.6000000000000005</v>
      </c>
      <c r="C83" s="45" t="e">
        <f>IF($C$24,[1]!obcall("IM_"&amp;B83,$B$24,"[]",[1]!obMake("","int",ROW(B83)-ROW($B$27))),"")</f>
        <v>#VALUE!</v>
      </c>
      <c r="D83" s="42" t="e">
        <f>IF($C$24,[1]!obget([1]!obcall("",$C83,"get",[1]!obMake("","int",D$26))),"")</f>
        <v>#VALUE!</v>
      </c>
      <c r="E83" s="42" t="e">
        <f>IF($C$24,[1]!obget([1]!obcall("",$C83,"get",[1]!obMake("","int",E$26))),"")</f>
        <v>#VALUE!</v>
      </c>
      <c r="F83" s="42" t="e">
        <f>IF($C$24,[1]!obget([1]!obcall("",$C83,"get",[1]!obMake("","int",F$26))),"")</f>
        <v>#VALUE!</v>
      </c>
      <c r="G83" s="42" t="e">
        <f>IF($C$24,[1]!obget([1]!obcall("",$C83,"get",[1]!obMake("","int",G$26))),"")</f>
        <v>#VALUE!</v>
      </c>
      <c r="H83" s="42" t="e">
        <f>IF($C$24,[1]!obget([1]!obcall("",$C83,"get",[1]!obMake("","int",H$26))),"")</f>
        <v>#VALUE!</v>
      </c>
      <c r="I83" s="42" t="e">
        <f>IF($C$24,[1]!obget([1]!obcall("",$C83,"get",[1]!obMake("","int",I$26))),"")</f>
        <v>#VALUE!</v>
      </c>
      <c r="J83" s="42" t="e">
        <f>IF($C$24,[1]!obget([1]!obcall("",$C83,"get",[1]!obMake("","int",J$26))),"")</f>
        <v>#VALUE!</v>
      </c>
      <c r="K83" s="42" t="e">
        <f>IF($C$24,[1]!obget([1]!obcall("",$C83,"get",[1]!obMake("","int",K$26))),"")</f>
        <v>#VALUE!</v>
      </c>
      <c r="L83" s="42" t="e">
        <f>IF($C$24,[1]!obget([1]!obcall("",$C83,"get",[1]!obMake("","int",L$26))),"")</f>
        <v>#VALUE!</v>
      </c>
      <c r="M83" s="42" t="e">
        <f>IF($C$24,[1]!obget([1]!obcall("",$C83,"get",[1]!obMake("","int",M$26))),"")</f>
        <v>#VALUE!</v>
      </c>
      <c r="N83" s="42" t="e">
        <f>IF($C$24,[1]!obget([1]!obcall("",$C83,"getAverage")),"")</f>
        <v>#VALUE!</v>
      </c>
    </row>
    <row r="84" spans="1:14" ht="11.85" customHeight="1" x14ac:dyDescent="0.3">
      <c r="A84" s="28" t="str">
        <f t="shared" si="1"/>
        <v/>
      </c>
      <c r="B84" s="42">
        <f t="shared" si="0"/>
        <v>5.7</v>
      </c>
      <c r="C84" s="45" t="e">
        <f>IF($C$24,[1]!obcall("IM_"&amp;B84,$B$24,"[]",[1]!obMake("","int",ROW(B84)-ROW($B$27))),"")</f>
        <v>#VALUE!</v>
      </c>
      <c r="D84" s="42" t="e">
        <f>IF($C$24,[1]!obget([1]!obcall("",$C84,"get",[1]!obMake("","int",D$26))),"")</f>
        <v>#VALUE!</v>
      </c>
      <c r="E84" s="42" t="e">
        <f>IF($C$24,[1]!obget([1]!obcall("",$C84,"get",[1]!obMake("","int",E$26))),"")</f>
        <v>#VALUE!</v>
      </c>
      <c r="F84" s="42" t="e">
        <f>IF($C$24,[1]!obget([1]!obcall("",$C84,"get",[1]!obMake("","int",F$26))),"")</f>
        <v>#VALUE!</v>
      </c>
      <c r="G84" s="42" t="e">
        <f>IF($C$24,[1]!obget([1]!obcall("",$C84,"get",[1]!obMake("","int",G$26))),"")</f>
        <v>#VALUE!</v>
      </c>
      <c r="H84" s="42" t="e">
        <f>IF($C$24,[1]!obget([1]!obcall("",$C84,"get",[1]!obMake("","int",H$26))),"")</f>
        <v>#VALUE!</v>
      </c>
      <c r="I84" s="42" t="e">
        <f>IF($C$24,[1]!obget([1]!obcall("",$C84,"get",[1]!obMake("","int",I$26))),"")</f>
        <v>#VALUE!</v>
      </c>
      <c r="J84" s="42" t="e">
        <f>IF($C$24,[1]!obget([1]!obcall("",$C84,"get",[1]!obMake("","int",J$26))),"")</f>
        <v>#VALUE!</v>
      </c>
      <c r="K84" s="42" t="e">
        <f>IF($C$24,[1]!obget([1]!obcall("",$C84,"get",[1]!obMake("","int",K$26))),"")</f>
        <v>#VALUE!</v>
      </c>
      <c r="L84" s="42" t="e">
        <f>IF($C$24,[1]!obget([1]!obcall("",$C84,"get",[1]!obMake("","int",L$26))),"")</f>
        <v>#VALUE!</v>
      </c>
      <c r="M84" s="42" t="e">
        <f>IF($C$24,[1]!obget([1]!obcall("",$C84,"get",[1]!obMake("","int",M$26))),"")</f>
        <v>#VALUE!</v>
      </c>
      <c r="N84" s="42" t="e">
        <f>IF($C$24,[1]!obget([1]!obcall("",$C84,"getAverage")),"")</f>
        <v>#VALUE!</v>
      </c>
    </row>
    <row r="85" spans="1:14" ht="11.85" customHeight="1" x14ac:dyDescent="0.3">
      <c r="A85" s="28" t="str">
        <f t="shared" si="1"/>
        <v/>
      </c>
      <c r="B85" s="42">
        <f t="shared" si="0"/>
        <v>5.8000000000000007</v>
      </c>
      <c r="C85" s="45" t="e">
        <f>IF($C$24,[1]!obcall("IM_"&amp;B85,$B$24,"[]",[1]!obMake("","int",ROW(B85)-ROW($B$27))),"")</f>
        <v>#VALUE!</v>
      </c>
      <c r="D85" s="42" t="e">
        <f>IF($C$24,[1]!obget([1]!obcall("",$C85,"get",[1]!obMake("","int",D$26))),"")</f>
        <v>#VALUE!</v>
      </c>
      <c r="E85" s="42" t="e">
        <f>IF($C$24,[1]!obget([1]!obcall("",$C85,"get",[1]!obMake("","int",E$26))),"")</f>
        <v>#VALUE!</v>
      </c>
      <c r="F85" s="42" t="e">
        <f>IF($C$24,[1]!obget([1]!obcall("",$C85,"get",[1]!obMake("","int",F$26))),"")</f>
        <v>#VALUE!</v>
      </c>
      <c r="G85" s="42" t="e">
        <f>IF($C$24,[1]!obget([1]!obcall("",$C85,"get",[1]!obMake("","int",G$26))),"")</f>
        <v>#VALUE!</v>
      </c>
      <c r="H85" s="42" t="e">
        <f>IF($C$24,[1]!obget([1]!obcall("",$C85,"get",[1]!obMake("","int",H$26))),"")</f>
        <v>#VALUE!</v>
      </c>
      <c r="I85" s="42" t="e">
        <f>IF($C$24,[1]!obget([1]!obcall("",$C85,"get",[1]!obMake("","int",I$26))),"")</f>
        <v>#VALUE!</v>
      </c>
      <c r="J85" s="42" t="e">
        <f>IF($C$24,[1]!obget([1]!obcall("",$C85,"get",[1]!obMake("","int",J$26))),"")</f>
        <v>#VALUE!</v>
      </c>
      <c r="K85" s="42" t="e">
        <f>IF($C$24,[1]!obget([1]!obcall("",$C85,"get",[1]!obMake("","int",K$26))),"")</f>
        <v>#VALUE!</v>
      </c>
      <c r="L85" s="42" t="e">
        <f>IF($C$24,[1]!obget([1]!obcall("",$C85,"get",[1]!obMake("","int",L$26))),"")</f>
        <v>#VALUE!</v>
      </c>
      <c r="M85" s="42" t="e">
        <f>IF($C$24,[1]!obget([1]!obcall("",$C85,"get",[1]!obMake("","int",M$26))),"")</f>
        <v>#VALUE!</v>
      </c>
      <c r="N85" s="42" t="e">
        <f>IF($C$24,[1]!obget([1]!obcall("",$C85,"getAverage")),"")</f>
        <v>#VALUE!</v>
      </c>
    </row>
    <row r="86" spans="1:14" ht="11.85" customHeight="1" x14ac:dyDescent="0.3">
      <c r="A86" s="28" t="str">
        <f t="shared" si="1"/>
        <v/>
      </c>
      <c r="B86" s="42">
        <f t="shared" si="0"/>
        <v>5.9</v>
      </c>
      <c r="C86" s="45" t="e">
        <f>IF($C$24,[1]!obcall("IM_"&amp;B86,$B$24,"[]",[1]!obMake("","int",ROW(B86)-ROW($B$27))),"")</f>
        <v>#VALUE!</v>
      </c>
      <c r="D86" s="42" t="e">
        <f>IF($C$24,[1]!obget([1]!obcall("",$C86,"get",[1]!obMake("","int",D$26))),"")</f>
        <v>#VALUE!</v>
      </c>
      <c r="E86" s="42" t="e">
        <f>IF($C$24,[1]!obget([1]!obcall("",$C86,"get",[1]!obMake("","int",E$26))),"")</f>
        <v>#VALUE!</v>
      </c>
      <c r="F86" s="42" t="e">
        <f>IF($C$24,[1]!obget([1]!obcall("",$C86,"get",[1]!obMake("","int",F$26))),"")</f>
        <v>#VALUE!</v>
      </c>
      <c r="G86" s="42" t="e">
        <f>IF($C$24,[1]!obget([1]!obcall("",$C86,"get",[1]!obMake("","int",G$26))),"")</f>
        <v>#VALUE!</v>
      </c>
      <c r="H86" s="42" t="e">
        <f>IF($C$24,[1]!obget([1]!obcall("",$C86,"get",[1]!obMake("","int",H$26))),"")</f>
        <v>#VALUE!</v>
      </c>
      <c r="I86" s="42" t="e">
        <f>IF($C$24,[1]!obget([1]!obcall("",$C86,"get",[1]!obMake("","int",I$26))),"")</f>
        <v>#VALUE!</v>
      </c>
      <c r="J86" s="42" t="e">
        <f>IF($C$24,[1]!obget([1]!obcall("",$C86,"get",[1]!obMake("","int",J$26))),"")</f>
        <v>#VALUE!</v>
      </c>
      <c r="K86" s="42" t="e">
        <f>IF($C$24,[1]!obget([1]!obcall("",$C86,"get",[1]!obMake("","int",K$26))),"")</f>
        <v>#VALUE!</v>
      </c>
      <c r="L86" s="42" t="e">
        <f>IF($C$24,[1]!obget([1]!obcall("",$C86,"get",[1]!obMake("","int",L$26))),"")</f>
        <v>#VALUE!</v>
      </c>
      <c r="M86" s="42" t="e">
        <f>IF($C$24,[1]!obget([1]!obcall("",$C86,"get",[1]!obMake("","int",M$26))),"")</f>
        <v>#VALUE!</v>
      </c>
      <c r="N86" s="42" t="e">
        <f>IF($C$24,[1]!obget([1]!obcall("",$C86,"getAverage")),"")</f>
        <v>#VALUE!</v>
      </c>
    </row>
    <row r="87" spans="1:14" ht="11.85" customHeight="1" x14ac:dyDescent="0.3">
      <c r="A87" s="28">
        <f t="shared" si="1"/>
        <v>6</v>
      </c>
      <c r="B87" s="42">
        <f t="shared" si="0"/>
        <v>6</v>
      </c>
      <c r="C87" s="45" t="e">
        <f>IF($C$24,[1]!obcall("IM_"&amp;B87,$B$24,"[]",[1]!obMake("","int",ROW(B87)-ROW($B$27))),"")</f>
        <v>#VALUE!</v>
      </c>
      <c r="D87" s="42" t="e">
        <f>IF($C$24,[1]!obget([1]!obcall("",$C87,"get",[1]!obMake("","int",D$26))),"")</f>
        <v>#VALUE!</v>
      </c>
      <c r="E87" s="42" t="e">
        <f>IF($C$24,[1]!obget([1]!obcall("",$C87,"get",[1]!obMake("","int",E$26))),"")</f>
        <v>#VALUE!</v>
      </c>
      <c r="F87" s="42" t="e">
        <f>IF($C$24,[1]!obget([1]!obcall("",$C87,"get",[1]!obMake("","int",F$26))),"")</f>
        <v>#VALUE!</v>
      </c>
      <c r="G87" s="42" t="e">
        <f>IF($C$24,[1]!obget([1]!obcall("",$C87,"get",[1]!obMake("","int",G$26))),"")</f>
        <v>#VALUE!</v>
      </c>
      <c r="H87" s="42" t="e">
        <f>IF($C$24,[1]!obget([1]!obcall("",$C87,"get",[1]!obMake("","int",H$26))),"")</f>
        <v>#VALUE!</v>
      </c>
      <c r="I87" s="42" t="e">
        <f>IF($C$24,[1]!obget([1]!obcall("",$C87,"get",[1]!obMake("","int",I$26))),"")</f>
        <v>#VALUE!</v>
      </c>
      <c r="J87" s="42" t="e">
        <f>IF($C$24,[1]!obget([1]!obcall("",$C87,"get",[1]!obMake("","int",J$26))),"")</f>
        <v>#VALUE!</v>
      </c>
      <c r="K87" s="42" t="e">
        <f>IF($C$24,[1]!obget([1]!obcall("",$C87,"get",[1]!obMake("","int",K$26))),"")</f>
        <v>#VALUE!</v>
      </c>
      <c r="L87" s="42" t="e">
        <f>IF($C$24,[1]!obget([1]!obcall("",$C87,"get",[1]!obMake("","int",L$26))),"")</f>
        <v>#VALUE!</v>
      </c>
      <c r="M87" s="42" t="e">
        <f>IF($C$24,[1]!obget([1]!obcall("",$C87,"get",[1]!obMake("","int",M$26))),"")</f>
        <v>#VALUE!</v>
      </c>
      <c r="N87" s="42" t="e">
        <f>IF($C$24,[1]!obget([1]!obcall("",$C87,"getAverage")),"")</f>
        <v>#VALUE!</v>
      </c>
    </row>
    <row r="88" spans="1:14" ht="11.85" customHeight="1" x14ac:dyDescent="0.3">
      <c r="A88" s="28" t="str">
        <f t="shared" si="1"/>
        <v/>
      </c>
      <c r="B88" s="46"/>
      <c r="C88" s="45" t="e">
        <f>IF($C$24,[1]!obcall("IM_"&amp;B88,$B$24,"[]",[1]!obMake("","int",ROW(B88)-ROW($B$27))),"")</f>
        <v>#VALUE!</v>
      </c>
      <c r="D88" s="42" t="e">
        <f>IF($C$24,[1]!obget([1]!obcall("",$C88,"get",[1]!obMake("","int",D$26))),"")</f>
        <v>#VALUE!</v>
      </c>
      <c r="E88" s="42" t="e">
        <f>IF($C$24,[1]!obget([1]!obcall("",$C88,"get",[1]!obMake("","int",E$26))),"")</f>
        <v>#VALUE!</v>
      </c>
      <c r="F88" s="42" t="e">
        <f>IF($C$24,[1]!obget([1]!obcall("",$C88,"get",[1]!obMake("","int",F$26))),"")</f>
        <v>#VALUE!</v>
      </c>
      <c r="G88" s="42" t="e">
        <f>IF($C$24,[1]!obget([1]!obcall("",$C88,"get",[1]!obMake("","int",G$26))),"")</f>
        <v>#VALUE!</v>
      </c>
      <c r="H88" s="42" t="e">
        <f>IF($C$24,[1]!obget([1]!obcall("",$C88,"get",[1]!obMake("","int",H$26))),"")</f>
        <v>#VALUE!</v>
      </c>
      <c r="I88" s="42" t="e">
        <f>IF($C$24,[1]!obget([1]!obcall("",$C88,"get",[1]!obMake("","int",I$26))),"")</f>
        <v>#VALUE!</v>
      </c>
      <c r="J88" s="42" t="e">
        <f>IF($C$24,[1]!obget([1]!obcall("",$C88,"get",[1]!obMake("","int",J$26))),"")</f>
        <v>#VALUE!</v>
      </c>
      <c r="K88" s="42" t="e">
        <f>IF($C$24,[1]!obget([1]!obcall("",$C88,"get",[1]!obMake("","int",K$26))),"")</f>
        <v>#VALUE!</v>
      </c>
      <c r="L88" s="42" t="e">
        <f>IF($C$24,[1]!obget([1]!obcall("",$C88,"get",[1]!obMake("","int",L$26))),"")</f>
        <v>#VALUE!</v>
      </c>
      <c r="M88" s="42" t="e">
        <f>IF($C$24,[1]!obget([1]!obcall("",$C88,"get",[1]!obMake("","int",M$26))),"")</f>
        <v>#VALUE!</v>
      </c>
      <c r="N88" s="42" t="e">
        <f>IF($C$24,[1]!obget([1]!obcall("",$C88,"getAverage")),"")</f>
        <v>#VALUE!</v>
      </c>
    </row>
    <row r="89" spans="1:14" ht="11.85" customHeight="1" x14ac:dyDescent="0.3">
      <c r="A89" s="28" t="str">
        <f t="shared" si="1"/>
        <v/>
      </c>
      <c r="B89" s="46"/>
      <c r="C89" s="45" t="e">
        <f>IF($C$24,[1]!obcall("IM_"&amp;B89,$B$24,"[]",[1]!obMake("","int",ROW(B89)-ROW($B$27))),"")</f>
        <v>#VALUE!</v>
      </c>
      <c r="D89" s="42" t="e">
        <f>IF($C$24,[1]!obget([1]!obcall("",$C89,"get",[1]!obMake("","int",D$26))),"")</f>
        <v>#VALUE!</v>
      </c>
      <c r="E89" s="42" t="e">
        <f>IF($C$24,[1]!obget([1]!obcall("",$C89,"get",[1]!obMake("","int",E$26))),"")</f>
        <v>#VALUE!</v>
      </c>
      <c r="F89" s="42" t="e">
        <f>IF($C$24,[1]!obget([1]!obcall("",$C89,"get",[1]!obMake("","int",F$26))),"")</f>
        <v>#VALUE!</v>
      </c>
      <c r="G89" s="42" t="e">
        <f>IF($C$24,[1]!obget([1]!obcall("",$C89,"get",[1]!obMake("","int",G$26))),"")</f>
        <v>#VALUE!</v>
      </c>
      <c r="H89" s="42" t="e">
        <f>IF($C$24,[1]!obget([1]!obcall("",$C89,"get",[1]!obMake("","int",H$26))),"")</f>
        <v>#VALUE!</v>
      </c>
      <c r="I89" s="42" t="e">
        <f>IF($C$24,[1]!obget([1]!obcall("",$C89,"get",[1]!obMake("","int",I$26))),"")</f>
        <v>#VALUE!</v>
      </c>
      <c r="J89" s="42" t="e">
        <f>IF($C$24,[1]!obget([1]!obcall("",$C89,"get",[1]!obMake("","int",J$26))),"")</f>
        <v>#VALUE!</v>
      </c>
      <c r="K89" s="42" t="e">
        <f>IF($C$24,[1]!obget([1]!obcall("",$C89,"get",[1]!obMake("","int",K$26))),"")</f>
        <v>#VALUE!</v>
      </c>
      <c r="L89" s="42" t="e">
        <f>IF($C$24,[1]!obget([1]!obcall("",$C89,"get",[1]!obMake("","int",L$26))),"")</f>
        <v>#VALUE!</v>
      </c>
      <c r="M89" s="42" t="e">
        <f>IF($C$24,[1]!obget([1]!obcall("",$C89,"get",[1]!obMake("","int",M$26))),"")</f>
        <v>#VALUE!</v>
      </c>
      <c r="N89" s="42" t="e">
        <f>IF($C$24,[1]!obget([1]!obcall("",$C89,"getAverage")),"")</f>
        <v>#VALUE!</v>
      </c>
    </row>
    <row r="90" spans="1:14" ht="11.85" customHeight="1" x14ac:dyDescent="0.3">
      <c r="A90" s="28" t="str">
        <f t="shared" si="1"/>
        <v/>
      </c>
      <c r="B90" s="46"/>
      <c r="C90" s="45" t="e">
        <f>IF($C$24,[1]!obcall("IM_"&amp;B90,$B$24,"[]",[1]!obMake("","int",ROW(B90)-ROW($B$27))),"")</f>
        <v>#VALUE!</v>
      </c>
      <c r="D90" s="42" t="e">
        <f>IF($C$24,[1]!obget([1]!obcall("",$C90,"get",[1]!obMake("","int",D$26))),"")</f>
        <v>#VALUE!</v>
      </c>
      <c r="E90" s="42" t="e">
        <f>IF($C$24,[1]!obget([1]!obcall("",$C90,"get",[1]!obMake("","int",E$26))),"")</f>
        <v>#VALUE!</v>
      </c>
      <c r="F90" s="42" t="e">
        <f>IF($C$24,[1]!obget([1]!obcall("",$C90,"get",[1]!obMake("","int",F$26))),"")</f>
        <v>#VALUE!</v>
      </c>
      <c r="G90" s="42" t="e">
        <f>IF($C$24,[1]!obget([1]!obcall("",$C90,"get",[1]!obMake("","int",G$26))),"")</f>
        <v>#VALUE!</v>
      </c>
      <c r="H90" s="42" t="e">
        <f>IF($C$24,[1]!obget([1]!obcall("",$C90,"get",[1]!obMake("","int",H$26))),"")</f>
        <v>#VALUE!</v>
      </c>
      <c r="I90" s="42" t="e">
        <f>IF($C$24,[1]!obget([1]!obcall("",$C90,"get",[1]!obMake("","int",I$26))),"")</f>
        <v>#VALUE!</v>
      </c>
      <c r="J90" s="42" t="e">
        <f>IF($C$24,[1]!obget([1]!obcall("",$C90,"get",[1]!obMake("","int",J$26))),"")</f>
        <v>#VALUE!</v>
      </c>
      <c r="K90" s="42" t="e">
        <f>IF($C$24,[1]!obget([1]!obcall("",$C90,"get",[1]!obMake("","int",K$26))),"")</f>
        <v>#VALUE!</v>
      </c>
      <c r="L90" s="42" t="e">
        <f>IF($C$24,[1]!obget([1]!obcall("",$C90,"get",[1]!obMake("","int",L$26))),"")</f>
        <v>#VALUE!</v>
      </c>
      <c r="M90" s="42" t="e">
        <f>IF($C$24,[1]!obget([1]!obcall("",$C90,"get",[1]!obMake("","int",M$26))),"")</f>
        <v>#VALUE!</v>
      </c>
      <c r="N90" s="42" t="e">
        <f>IF($C$24,[1]!obget([1]!obcall("",$C90,"getAverage")),"")</f>
        <v>#VALUE!</v>
      </c>
    </row>
    <row r="91" spans="1:14" ht="11.85" customHeight="1" x14ac:dyDescent="0.3">
      <c r="A91" s="28" t="str">
        <f t="shared" si="1"/>
        <v/>
      </c>
      <c r="B91" s="46"/>
      <c r="C91" s="45" t="e">
        <f>IF($C$24,[1]!obcall("IM_"&amp;B91,$B$24,"[]",[1]!obMake("","int",ROW(B91)-ROW($B$27))),"")</f>
        <v>#VALUE!</v>
      </c>
      <c r="D91" s="42" t="e">
        <f>IF($C$24,[1]!obget([1]!obcall("",$C91,"get",[1]!obMake("","int",D$26))),"")</f>
        <v>#VALUE!</v>
      </c>
      <c r="E91" s="42" t="e">
        <f>IF($C$24,[1]!obget([1]!obcall("",$C91,"get",[1]!obMake("","int",E$26))),"")</f>
        <v>#VALUE!</v>
      </c>
      <c r="F91" s="42" t="e">
        <f>IF($C$24,[1]!obget([1]!obcall("",$C91,"get",[1]!obMake("","int",F$26))),"")</f>
        <v>#VALUE!</v>
      </c>
      <c r="G91" s="42" t="e">
        <f>IF($C$24,[1]!obget([1]!obcall("",$C91,"get",[1]!obMake("","int",G$26))),"")</f>
        <v>#VALUE!</v>
      </c>
      <c r="H91" s="42" t="e">
        <f>IF($C$24,[1]!obget([1]!obcall("",$C91,"get",[1]!obMake("","int",H$26))),"")</f>
        <v>#VALUE!</v>
      </c>
      <c r="I91" s="42" t="e">
        <f>IF($C$24,[1]!obget([1]!obcall("",$C91,"get",[1]!obMake("","int",I$26))),"")</f>
        <v>#VALUE!</v>
      </c>
      <c r="J91" s="42" t="e">
        <f>IF($C$24,[1]!obget([1]!obcall("",$C91,"get",[1]!obMake("","int",J$26))),"")</f>
        <v>#VALUE!</v>
      </c>
      <c r="K91" s="42" t="e">
        <f>IF($C$24,[1]!obget([1]!obcall("",$C91,"get",[1]!obMake("","int",K$26))),"")</f>
        <v>#VALUE!</v>
      </c>
      <c r="L91" s="42" t="e">
        <f>IF($C$24,[1]!obget([1]!obcall("",$C91,"get",[1]!obMake("","int",L$26))),"")</f>
        <v>#VALUE!</v>
      </c>
      <c r="M91" s="42" t="e">
        <f>IF($C$24,[1]!obget([1]!obcall("",$C91,"get",[1]!obMake("","int",M$26))),"")</f>
        <v>#VALUE!</v>
      </c>
      <c r="N91" s="42" t="e">
        <f>IF($C$24,[1]!obget([1]!obcall("",$C91,"getAverage")),"")</f>
        <v>#VALUE!</v>
      </c>
    </row>
    <row r="92" spans="1:14" ht="11.85" customHeight="1" x14ac:dyDescent="0.3">
      <c r="A92" s="28">
        <f t="shared" si="1"/>
        <v>6.5</v>
      </c>
      <c r="B92" s="46"/>
      <c r="C92" s="45" t="e">
        <f>IF($C$24,[1]!obcall("IM_"&amp;B92,$B$24,"[]",[1]!obMake("","int",ROW(B92)-ROW($B$27))),"")</f>
        <v>#VALUE!</v>
      </c>
      <c r="D92" s="42" t="e">
        <f>IF($C$24,[1]!obget([1]!obcall("",$C92,"get",[1]!obMake("","int",D$26))),"")</f>
        <v>#VALUE!</v>
      </c>
      <c r="E92" s="42" t="e">
        <f>IF($C$24,[1]!obget([1]!obcall("",$C92,"get",[1]!obMake("","int",E$26))),"")</f>
        <v>#VALUE!</v>
      </c>
      <c r="F92" s="42" t="e">
        <f>IF($C$24,[1]!obget([1]!obcall("",$C92,"get",[1]!obMake("","int",F$26))),"")</f>
        <v>#VALUE!</v>
      </c>
      <c r="G92" s="42" t="e">
        <f>IF($C$24,[1]!obget([1]!obcall("",$C92,"get",[1]!obMake("","int",G$26))),"")</f>
        <v>#VALUE!</v>
      </c>
      <c r="H92" s="42" t="e">
        <f>IF($C$24,[1]!obget([1]!obcall("",$C92,"get",[1]!obMake("","int",H$26))),"")</f>
        <v>#VALUE!</v>
      </c>
      <c r="I92" s="42" t="e">
        <f>IF($C$24,[1]!obget([1]!obcall("",$C92,"get",[1]!obMake("","int",I$26))),"")</f>
        <v>#VALUE!</v>
      </c>
      <c r="J92" s="42" t="e">
        <f>IF($C$24,[1]!obget([1]!obcall("",$C92,"get",[1]!obMake("","int",J$26))),"")</f>
        <v>#VALUE!</v>
      </c>
      <c r="K92" s="42" t="e">
        <f>IF($C$24,[1]!obget([1]!obcall("",$C92,"get",[1]!obMake("","int",K$26))),"")</f>
        <v>#VALUE!</v>
      </c>
      <c r="L92" s="42" t="e">
        <f>IF($C$24,[1]!obget([1]!obcall("",$C92,"get",[1]!obMake("","int",L$26))),"")</f>
        <v>#VALUE!</v>
      </c>
      <c r="M92" s="42" t="e">
        <f>IF($C$24,[1]!obget([1]!obcall("",$C92,"get",[1]!obMake("","int",M$26))),"")</f>
        <v>#VALUE!</v>
      </c>
      <c r="N92" s="42" t="e">
        <f>IF($C$24,[1]!obget([1]!obcall("",$C92,"getAverage")),"")</f>
        <v>#VALUE!</v>
      </c>
    </row>
    <row r="93" spans="1:14" ht="11.85" customHeight="1" x14ac:dyDescent="0.3">
      <c r="A93" s="28" t="str">
        <f t="shared" ref="A93:A156" si="2">IF($C$24,IF(MOD((ROW(A93)-ROW($A$27))*$C$20,$C$21/10)&lt;0.0001,(ROW(A93)-ROW($A$27))*$C$20,""),"")</f>
        <v/>
      </c>
      <c r="B93" s="46"/>
      <c r="C93" s="45" t="e">
        <f>IF($C$24,[1]!obcall("IM_"&amp;B93,$B$24,"[]",[1]!obMake("","int",ROW(B93)-ROW($B$27))),"")</f>
        <v>#VALUE!</v>
      </c>
      <c r="D93" s="42" t="e">
        <f>IF($C$24,[1]!obget([1]!obcall("",$C93,"get",[1]!obMake("","int",D$26))),"")</f>
        <v>#VALUE!</v>
      </c>
      <c r="E93" s="42" t="e">
        <f>IF($C$24,[1]!obget([1]!obcall("",$C93,"get",[1]!obMake("","int",E$26))),"")</f>
        <v>#VALUE!</v>
      </c>
      <c r="F93" s="42" t="e">
        <f>IF($C$24,[1]!obget([1]!obcall("",$C93,"get",[1]!obMake("","int",F$26))),"")</f>
        <v>#VALUE!</v>
      </c>
      <c r="G93" s="42" t="e">
        <f>IF($C$24,[1]!obget([1]!obcall("",$C93,"get",[1]!obMake("","int",G$26))),"")</f>
        <v>#VALUE!</v>
      </c>
      <c r="H93" s="42" t="e">
        <f>IF($C$24,[1]!obget([1]!obcall("",$C93,"get",[1]!obMake("","int",H$26))),"")</f>
        <v>#VALUE!</v>
      </c>
      <c r="I93" s="42" t="e">
        <f>IF($C$24,[1]!obget([1]!obcall("",$C93,"get",[1]!obMake("","int",I$26))),"")</f>
        <v>#VALUE!</v>
      </c>
      <c r="J93" s="42" t="e">
        <f>IF($C$24,[1]!obget([1]!obcall("",$C93,"get",[1]!obMake("","int",J$26))),"")</f>
        <v>#VALUE!</v>
      </c>
      <c r="K93" s="42" t="e">
        <f>IF($C$24,[1]!obget([1]!obcall("",$C93,"get",[1]!obMake("","int",K$26))),"")</f>
        <v>#VALUE!</v>
      </c>
      <c r="L93" s="42" t="e">
        <f>IF($C$24,[1]!obget([1]!obcall("",$C93,"get",[1]!obMake("","int",L$26))),"")</f>
        <v>#VALUE!</v>
      </c>
      <c r="M93" s="42" t="e">
        <f>IF($C$24,[1]!obget([1]!obcall("",$C93,"get",[1]!obMake("","int",M$26))),"")</f>
        <v>#VALUE!</v>
      </c>
      <c r="N93" s="42" t="e">
        <f>IF($C$24,[1]!obget([1]!obcall("",$C93,"getAverage")),"")</f>
        <v>#VALUE!</v>
      </c>
    </row>
    <row r="94" spans="1:14" ht="11.85" customHeight="1" x14ac:dyDescent="0.3">
      <c r="A94" s="28" t="str">
        <f t="shared" si="2"/>
        <v/>
      </c>
      <c r="B94" s="46"/>
      <c r="C94" s="45" t="e">
        <f>IF($C$24,[1]!obcall("IM_"&amp;B94,$B$24,"[]",[1]!obMake("","int",ROW(B94)-ROW($B$27))),"")</f>
        <v>#VALUE!</v>
      </c>
      <c r="D94" s="42" t="e">
        <f>IF($C$24,[1]!obget([1]!obcall("",$C94,"get",[1]!obMake("","int",D$26))),"")</f>
        <v>#VALUE!</v>
      </c>
      <c r="E94" s="42" t="e">
        <f>IF($C$24,[1]!obget([1]!obcall("",$C94,"get",[1]!obMake("","int",E$26))),"")</f>
        <v>#VALUE!</v>
      </c>
      <c r="F94" s="42" t="e">
        <f>IF($C$24,[1]!obget([1]!obcall("",$C94,"get",[1]!obMake("","int",F$26))),"")</f>
        <v>#VALUE!</v>
      </c>
      <c r="G94" s="42" t="e">
        <f>IF($C$24,[1]!obget([1]!obcall("",$C94,"get",[1]!obMake("","int",G$26))),"")</f>
        <v>#VALUE!</v>
      </c>
      <c r="H94" s="42" t="e">
        <f>IF($C$24,[1]!obget([1]!obcall("",$C94,"get",[1]!obMake("","int",H$26))),"")</f>
        <v>#VALUE!</v>
      </c>
      <c r="I94" s="42" t="e">
        <f>IF($C$24,[1]!obget([1]!obcall("",$C94,"get",[1]!obMake("","int",I$26))),"")</f>
        <v>#VALUE!</v>
      </c>
      <c r="J94" s="42" t="e">
        <f>IF($C$24,[1]!obget([1]!obcall("",$C94,"get",[1]!obMake("","int",J$26))),"")</f>
        <v>#VALUE!</v>
      </c>
      <c r="K94" s="42" t="e">
        <f>IF($C$24,[1]!obget([1]!obcall("",$C94,"get",[1]!obMake("","int",K$26))),"")</f>
        <v>#VALUE!</v>
      </c>
      <c r="L94" s="42" t="e">
        <f>IF($C$24,[1]!obget([1]!obcall("",$C94,"get",[1]!obMake("","int",L$26))),"")</f>
        <v>#VALUE!</v>
      </c>
      <c r="M94" s="42" t="e">
        <f>IF($C$24,[1]!obget([1]!obcall("",$C94,"get",[1]!obMake("","int",M$26))),"")</f>
        <v>#VALUE!</v>
      </c>
      <c r="N94" s="42" t="e">
        <f>IF($C$24,[1]!obget([1]!obcall("",$C94,"getAverage")),"")</f>
        <v>#VALUE!</v>
      </c>
    </row>
    <row r="95" spans="1:14" ht="11.85" customHeight="1" x14ac:dyDescent="0.3">
      <c r="A95" s="28" t="str">
        <f t="shared" si="2"/>
        <v/>
      </c>
      <c r="B95" s="46"/>
      <c r="C95" s="45" t="e">
        <f>IF($C$24,[1]!obcall("IM_"&amp;B95,$B$24,"[]",[1]!obMake("","int",ROW(B95)-ROW($B$27))),"")</f>
        <v>#VALUE!</v>
      </c>
      <c r="D95" s="42" t="e">
        <f>IF($C$24,[1]!obget([1]!obcall("",$C95,"get",[1]!obMake("","int",D$26))),"")</f>
        <v>#VALUE!</v>
      </c>
      <c r="E95" s="42" t="e">
        <f>IF($C$24,[1]!obget([1]!obcall("",$C95,"get",[1]!obMake("","int",E$26))),"")</f>
        <v>#VALUE!</v>
      </c>
      <c r="F95" s="42" t="e">
        <f>IF($C$24,[1]!obget([1]!obcall("",$C95,"get",[1]!obMake("","int",F$26))),"")</f>
        <v>#VALUE!</v>
      </c>
      <c r="G95" s="42" t="e">
        <f>IF($C$24,[1]!obget([1]!obcall("",$C95,"get",[1]!obMake("","int",G$26))),"")</f>
        <v>#VALUE!</v>
      </c>
      <c r="H95" s="42" t="e">
        <f>IF($C$24,[1]!obget([1]!obcall("",$C95,"get",[1]!obMake("","int",H$26))),"")</f>
        <v>#VALUE!</v>
      </c>
      <c r="I95" s="42" t="e">
        <f>IF($C$24,[1]!obget([1]!obcall("",$C95,"get",[1]!obMake("","int",I$26))),"")</f>
        <v>#VALUE!</v>
      </c>
      <c r="J95" s="42" t="e">
        <f>IF($C$24,[1]!obget([1]!obcall("",$C95,"get",[1]!obMake("","int",J$26))),"")</f>
        <v>#VALUE!</v>
      </c>
      <c r="K95" s="42" t="e">
        <f>IF($C$24,[1]!obget([1]!obcall("",$C95,"get",[1]!obMake("","int",K$26))),"")</f>
        <v>#VALUE!</v>
      </c>
      <c r="L95" s="42" t="e">
        <f>IF($C$24,[1]!obget([1]!obcall("",$C95,"get",[1]!obMake("","int",L$26))),"")</f>
        <v>#VALUE!</v>
      </c>
      <c r="M95" s="42" t="e">
        <f>IF($C$24,[1]!obget([1]!obcall("",$C95,"get",[1]!obMake("","int",M$26))),"")</f>
        <v>#VALUE!</v>
      </c>
      <c r="N95" s="42" t="e">
        <f>IF($C$24,[1]!obget([1]!obcall("",$C95,"getAverage")),"")</f>
        <v>#VALUE!</v>
      </c>
    </row>
    <row r="96" spans="1:14" ht="11.85" customHeight="1" x14ac:dyDescent="0.3">
      <c r="A96" s="28" t="str">
        <f t="shared" si="2"/>
        <v/>
      </c>
      <c r="B96" s="46"/>
      <c r="C96" s="45" t="e">
        <f>IF($C$24,[1]!obcall("IM_"&amp;B96,$B$24,"[]",[1]!obMake("","int",ROW(B96)-ROW($B$27))),"")</f>
        <v>#VALUE!</v>
      </c>
      <c r="D96" s="42" t="e">
        <f>IF($C$24,[1]!obget([1]!obcall("",$C96,"get",[1]!obMake("","int",D$26))),"")</f>
        <v>#VALUE!</v>
      </c>
      <c r="E96" s="42" t="e">
        <f>IF($C$24,[1]!obget([1]!obcall("",$C96,"get",[1]!obMake("","int",E$26))),"")</f>
        <v>#VALUE!</v>
      </c>
      <c r="F96" s="42" t="e">
        <f>IF($C$24,[1]!obget([1]!obcall("",$C96,"get",[1]!obMake("","int",F$26))),"")</f>
        <v>#VALUE!</v>
      </c>
      <c r="G96" s="42" t="e">
        <f>IF($C$24,[1]!obget([1]!obcall("",$C96,"get",[1]!obMake("","int",G$26))),"")</f>
        <v>#VALUE!</v>
      </c>
      <c r="H96" s="42" t="e">
        <f>IF($C$24,[1]!obget([1]!obcall("",$C96,"get",[1]!obMake("","int",H$26))),"")</f>
        <v>#VALUE!</v>
      </c>
      <c r="I96" s="42" t="e">
        <f>IF($C$24,[1]!obget([1]!obcall("",$C96,"get",[1]!obMake("","int",I$26))),"")</f>
        <v>#VALUE!</v>
      </c>
      <c r="J96" s="42" t="e">
        <f>IF($C$24,[1]!obget([1]!obcall("",$C96,"get",[1]!obMake("","int",J$26))),"")</f>
        <v>#VALUE!</v>
      </c>
      <c r="K96" s="42" t="e">
        <f>IF($C$24,[1]!obget([1]!obcall("",$C96,"get",[1]!obMake("","int",K$26))),"")</f>
        <v>#VALUE!</v>
      </c>
      <c r="L96" s="42" t="e">
        <f>IF($C$24,[1]!obget([1]!obcall("",$C96,"get",[1]!obMake("","int",L$26))),"")</f>
        <v>#VALUE!</v>
      </c>
      <c r="M96" s="42" t="e">
        <f>IF($C$24,[1]!obget([1]!obcall("",$C96,"get",[1]!obMake("","int",M$26))),"")</f>
        <v>#VALUE!</v>
      </c>
      <c r="N96" s="42" t="e">
        <f>IF($C$24,[1]!obget([1]!obcall("",$C96,"getAverage")),"")</f>
        <v>#VALUE!</v>
      </c>
    </row>
    <row r="97" spans="1:14" ht="11.85" customHeight="1" x14ac:dyDescent="0.3">
      <c r="A97" s="28">
        <f t="shared" si="2"/>
        <v>7</v>
      </c>
      <c r="B97" s="46"/>
      <c r="C97" s="45" t="e">
        <f>IF($C$24,[1]!obcall("IM_"&amp;B97,$B$24,"[]",[1]!obMake("","int",ROW(B97)-ROW($B$27))),"")</f>
        <v>#VALUE!</v>
      </c>
      <c r="D97" s="42" t="e">
        <f>IF($C$24,[1]!obget([1]!obcall("",$C97,"get",[1]!obMake("","int",D$26))),"")</f>
        <v>#VALUE!</v>
      </c>
      <c r="E97" s="42" t="e">
        <f>IF($C$24,[1]!obget([1]!obcall("",$C97,"get",[1]!obMake("","int",E$26))),"")</f>
        <v>#VALUE!</v>
      </c>
      <c r="F97" s="42" t="e">
        <f>IF($C$24,[1]!obget([1]!obcall("",$C97,"get",[1]!obMake("","int",F$26))),"")</f>
        <v>#VALUE!</v>
      </c>
      <c r="G97" s="42" t="e">
        <f>IF($C$24,[1]!obget([1]!obcall("",$C97,"get",[1]!obMake("","int",G$26))),"")</f>
        <v>#VALUE!</v>
      </c>
      <c r="H97" s="42" t="e">
        <f>IF($C$24,[1]!obget([1]!obcall("",$C97,"get",[1]!obMake("","int",H$26))),"")</f>
        <v>#VALUE!</v>
      </c>
      <c r="I97" s="42" t="e">
        <f>IF($C$24,[1]!obget([1]!obcall("",$C97,"get",[1]!obMake("","int",I$26))),"")</f>
        <v>#VALUE!</v>
      </c>
      <c r="J97" s="42" t="e">
        <f>IF($C$24,[1]!obget([1]!obcall("",$C97,"get",[1]!obMake("","int",J$26))),"")</f>
        <v>#VALUE!</v>
      </c>
      <c r="K97" s="42" t="e">
        <f>IF($C$24,[1]!obget([1]!obcall("",$C97,"get",[1]!obMake("","int",K$26))),"")</f>
        <v>#VALUE!</v>
      </c>
      <c r="L97" s="42" t="e">
        <f>IF($C$24,[1]!obget([1]!obcall("",$C97,"get",[1]!obMake("","int",L$26))),"")</f>
        <v>#VALUE!</v>
      </c>
      <c r="M97" s="42" t="e">
        <f>IF($C$24,[1]!obget([1]!obcall("",$C97,"get",[1]!obMake("","int",M$26))),"")</f>
        <v>#VALUE!</v>
      </c>
      <c r="N97" s="42" t="e">
        <f>IF($C$24,[1]!obget([1]!obcall("",$C97,"getAverage")),"")</f>
        <v>#VALUE!</v>
      </c>
    </row>
    <row r="98" spans="1:14" ht="11.85" customHeight="1" x14ac:dyDescent="0.3">
      <c r="A98" s="28" t="str">
        <f t="shared" si="2"/>
        <v/>
      </c>
      <c r="B98" s="46"/>
      <c r="C98" s="45" t="e">
        <f>IF($C$24,[1]!obcall("IM_"&amp;B98,$B$24,"[]",[1]!obMake("","int",ROW(B98)-ROW($B$27))),"")</f>
        <v>#VALUE!</v>
      </c>
      <c r="D98" s="42" t="e">
        <f>IF($C$24,[1]!obget([1]!obcall("",$C98,"get",[1]!obMake("","int",D$26))),"")</f>
        <v>#VALUE!</v>
      </c>
      <c r="E98" s="42" t="e">
        <f>IF($C$24,[1]!obget([1]!obcall("",$C98,"get",[1]!obMake("","int",E$26))),"")</f>
        <v>#VALUE!</v>
      </c>
      <c r="F98" s="42" t="e">
        <f>IF($C$24,[1]!obget([1]!obcall("",$C98,"get",[1]!obMake("","int",F$26))),"")</f>
        <v>#VALUE!</v>
      </c>
      <c r="G98" s="42" t="e">
        <f>IF($C$24,[1]!obget([1]!obcall("",$C98,"get",[1]!obMake("","int",G$26))),"")</f>
        <v>#VALUE!</v>
      </c>
      <c r="H98" s="42" t="e">
        <f>IF($C$24,[1]!obget([1]!obcall("",$C98,"get",[1]!obMake("","int",H$26))),"")</f>
        <v>#VALUE!</v>
      </c>
      <c r="I98" s="42" t="e">
        <f>IF($C$24,[1]!obget([1]!obcall("",$C98,"get",[1]!obMake("","int",I$26))),"")</f>
        <v>#VALUE!</v>
      </c>
      <c r="J98" s="42" t="e">
        <f>IF($C$24,[1]!obget([1]!obcall("",$C98,"get",[1]!obMake("","int",J$26))),"")</f>
        <v>#VALUE!</v>
      </c>
      <c r="K98" s="42" t="e">
        <f>IF($C$24,[1]!obget([1]!obcall("",$C98,"get",[1]!obMake("","int",K$26))),"")</f>
        <v>#VALUE!</v>
      </c>
      <c r="L98" s="42" t="e">
        <f>IF($C$24,[1]!obget([1]!obcall("",$C98,"get",[1]!obMake("","int",L$26))),"")</f>
        <v>#VALUE!</v>
      </c>
      <c r="M98" s="42" t="e">
        <f>IF($C$24,[1]!obget([1]!obcall("",$C98,"get",[1]!obMake("","int",M$26))),"")</f>
        <v>#VALUE!</v>
      </c>
      <c r="N98" s="42" t="e">
        <f>IF($C$24,[1]!obget([1]!obcall("",$C98,"getAverage")),"")</f>
        <v>#VALUE!</v>
      </c>
    </row>
    <row r="99" spans="1:14" ht="11.85" customHeight="1" x14ac:dyDescent="0.3">
      <c r="A99" s="28" t="str">
        <f t="shared" si="2"/>
        <v/>
      </c>
      <c r="B99" s="46"/>
      <c r="C99" s="45" t="e">
        <f>IF($C$24,[1]!obcall("IM_"&amp;B99,$B$24,"[]",[1]!obMake("","int",ROW(B99)-ROW($B$27))),"")</f>
        <v>#VALUE!</v>
      </c>
      <c r="D99" s="42" t="e">
        <f>IF($C$24,[1]!obget([1]!obcall("",$C99,"get",[1]!obMake("","int",D$26))),"")</f>
        <v>#VALUE!</v>
      </c>
      <c r="E99" s="42" t="e">
        <f>IF($C$24,[1]!obget([1]!obcall("",$C99,"get",[1]!obMake("","int",E$26))),"")</f>
        <v>#VALUE!</v>
      </c>
      <c r="F99" s="42" t="e">
        <f>IF($C$24,[1]!obget([1]!obcall("",$C99,"get",[1]!obMake("","int",F$26))),"")</f>
        <v>#VALUE!</v>
      </c>
      <c r="G99" s="42" t="e">
        <f>IF($C$24,[1]!obget([1]!obcall("",$C99,"get",[1]!obMake("","int",G$26))),"")</f>
        <v>#VALUE!</v>
      </c>
      <c r="H99" s="42" t="e">
        <f>IF($C$24,[1]!obget([1]!obcall("",$C99,"get",[1]!obMake("","int",H$26))),"")</f>
        <v>#VALUE!</v>
      </c>
      <c r="I99" s="42" t="e">
        <f>IF($C$24,[1]!obget([1]!obcall("",$C99,"get",[1]!obMake("","int",I$26))),"")</f>
        <v>#VALUE!</v>
      </c>
      <c r="J99" s="42" t="e">
        <f>IF($C$24,[1]!obget([1]!obcall("",$C99,"get",[1]!obMake("","int",J$26))),"")</f>
        <v>#VALUE!</v>
      </c>
      <c r="K99" s="42" t="e">
        <f>IF($C$24,[1]!obget([1]!obcall("",$C99,"get",[1]!obMake("","int",K$26))),"")</f>
        <v>#VALUE!</v>
      </c>
      <c r="L99" s="42" t="e">
        <f>IF($C$24,[1]!obget([1]!obcall("",$C99,"get",[1]!obMake("","int",L$26))),"")</f>
        <v>#VALUE!</v>
      </c>
      <c r="M99" s="42" t="e">
        <f>IF($C$24,[1]!obget([1]!obcall("",$C99,"get",[1]!obMake("","int",M$26))),"")</f>
        <v>#VALUE!</v>
      </c>
      <c r="N99" s="42" t="e">
        <f>IF($C$24,[1]!obget([1]!obcall("",$C99,"getAverage")),"")</f>
        <v>#VALUE!</v>
      </c>
    </row>
    <row r="100" spans="1:14" ht="11.85" customHeight="1" x14ac:dyDescent="0.3">
      <c r="A100" s="28" t="str">
        <f t="shared" si="2"/>
        <v/>
      </c>
      <c r="B100" s="46"/>
      <c r="C100" s="45" t="e">
        <f>IF($C$24,[1]!obcall("IM_"&amp;B100,$B$24,"[]",[1]!obMake("","int",ROW(B100)-ROW($B$27))),"")</f>
        <v>#VALUE!</v>
      </c>
      <c r="D100" s="42" t="e">
        <f>IF($C$24,[1]!obget([1]!obcall("",$C100,"get",[1]!obMake("","int",D$26))),"")</f>
        <v>#VALUE!</v>
      </c>
      <c r="E100" s="42" t="e">
        <f>IF($C$24,[1]!obget([1]!obcall("",$C100,"get",[1]!obMake("","int",E$26))),"")</f>
        <v>#VALUE!</v>
      </c>
      <c r="F100" s="42" t="e">
        <f>IF($C$24,[1]!obget([1]!obcall("",$C100,"get",[1]!obMake("","int",F$26))),"")</f>
        <v>#VALUE!</v>
      </c>
      <c r="G100" s="42" t="e">
        <f>IF($C$24,[1]!obget([1]!obcall("",$C100,"get",[1]!obMake("","int",G$26))),"")</f>
        <v>#VALUE!</v>
      </c>
      <c r="H100" s="42" t="e">
        <f>IF($C$24,[1]!obget([1]!obcall("",$C100,"get",[1]!obMake("","int",H$26))),"")</f>
        <v>#VALUE!</v>
      </c>
      <c r="I100" s="42" t="e">
        <f>IF($C$24,[1]!obget([1]!obcall("",$C100,"get",[1]!obMake("","int",I$26))),"")</f>
        <v>#VALUE!</v>
      </c>
      <c r="J100" s="42" t="e">
        <f>IF($C$24,[1]!obget([1]!obcall("",$C100,"get",[1]!obMake("","int",J$26))),"")</f>
        <v>#VALUE!</v>
      </c>
      <c r="K100" s="42" t="e">
        <f>IF($C$24,[1]!obget([1]!obcall("",$C100,"get",[1]!obMake("","int",K$26))),"")</f>
        <v>#VALUE!</v>
      </c>
      <c r="L100" s="42" t="e">
        <f>IF($C$24,[1]!obget([1]!obcall("",$C100,"get",[1]!obMake("","int",L$26))),"")</f>
        <v>#VALUE!</v>
      </c>
      <c r="M100" s="42" t="e">
        <f>IF($C$24,[1]!obget([1]!obcall("",$C100,"get",[1]!obMake("","int",M$26))),"")</f>
        <v>#VALUE!</v>
      </c>
      <c r="N100" s="42" t="e">
        <f>IF($C$24,[1]!obget([1]!obcall("",$C100,"getAverage")),"")</f>
        <v>#VALUE!</v>
      </c>
    </row>
    <row r="101" spans="1:14" ht="11.85" customHeight="1" x14ac:dyDescent="0.3">
      <c r="A101" s="28" t="str">
        <f t="shared" si="2"/>
        <v/>
      </c>
      <c r="B101" s="46"/>
      <c r="C101" s="45" t="e">
        <f>IF($C$24,[1]!obcall("IM_"&amp;B101,$B$24,"[]",[1]!obMake("","int",ROW(B101)-ROW($B$27))),"")</f>
        <v>#VALUE!</v>
      </c>
      <c r="D101" s="42" t="e">
        <f>IF($C$24,[1]!obget([1]!obcall("",$C101,"get",[1]!obMake("","int",D$26))),"")</f>
        <v>#VALUE!</v>
      </c>
      <c r="E101" s="42" t="e">
        <f>IF($C$24,[1]!obget([1]!obcall("",$C101,"get",[1]!obMake("","int",E$26))),"")</f>
        <v>#VALUE!</v>
      </c>
      <c r="F101" s="42" t="e">
        <f>IF($C$24,[1]!obget([1]!obcall("",$C101,"get",[1]!obMake("","int",F$26))),"")</f>
        <v>#VALUE!</v>
      </c>
      <c r="G101" s="42" t="e">
        <f>IF($C$24,[1]!obget([1]!obcall("",$C101,"get",[1]!obMake("","int",G$26))),"")</f>
        <v>#VALUE!</v>
      </c>
      <c r="H101" s="42" t="e">
        <f>IF($C$24,[1]!obget([1]!obcall("",$C101,"get",[1]!obMake("","int",H$26))),"")</f>
        <v>#VALUE!</v>
      </c>
      <c r="I101" s="42" t="e">
        <f>IF($C$24,[1]!obget([1]!obcall("",$C101,"get",[1]!obMake("","int",I$26))),"")</f>
        <v>#VALUE!</v>
      </c>
      <c r="J101" s="42" t="e">
        <f>IF($C$24,[1]!obget([1]!obcall("",$C101,"get",[1]!obMake("","int",J$26))),"")</f>
        <v>#VALUE!</v>
      </c>
      <c r="K101" s="42" t="e">
        <f>IF($C$24,[1]!obget([1]!obcall("",$C101,"get",[1]!obMake("","int",K$26))),"")</f>
        <v>#VALUE!</v>
      </c>
      <c r="L101" s="42" t="e">
        <f>IF($C$24,[1]!obget([1]!obcall("",$C101,"get",[1]!obMake("","int",L$26))),"")</f>
        <v>#VALUE!</v>
      </c>
      <c r="M101" s="42" t="e">
        <f>IF($C$24,[1]!obget([1]!obcall("",$C101,"get",[1]!obMake("","int",M$26))),"")</f>
        <v>#VALUE!</v>
      </c>
      <c r="N101" s="42" t="e">
        <f>IF($C$24,[1]!obget([1]!obcall("",$C101,"getAverage")),"")</f>
        <v>#VALUE!</v>
      </c>
    </row>
    <row r="102" spans="1:14" ht="11.85" customHeight="1" x14ac:dyDescent="0.3">
      <c r="A102" s="28">
        <f t="shared" si="2"/>
        <v>7.5</v>
      </c>
      <c r="B102" s="46"/>
      <c r="C102" s="45" t="e">
        <f>IF($C$24,[1]!obcall("IM_"&amp;B102,$B$24,"[]",[1]!obMake("","int",ROW(B102)-ROW($B$27))),"")</f>
        <v>#VALUE!</v>
      </c>
      <c r="D102" s="42" t="e">
        <f>IF($C$24,[1]!obget([1]!obcall("",$C102,"get",[1]!obMake("","int",D$26))),"")</f>
        <v>#VALUE!</v>
      </c>
      <c r="E102" s="42" t="e">
        <f>IF($C$24,[1]!obget([1]!obcall("",$C102,"get",[1]!obMake("","int",E$26))),"")</f>
        <v>#VALUE!</v>
      </c>
      <c r="F102" s="42" t="e">
        <f>IF($C$24,[1]!obget([1]!obcall("",$C102,"get",[1]!obMake("","int",F$26))),"")</f>
        <v>#VALUE!</v>
      </c>
      <c r="G102" s="42" t="e">
        <f>IF($C$24,[1]!obget([1]!obcall("",$C102,"get",[1]!obMake("","int",G$26))),"")</f>
        <v>#VALUE!</v>
      </c>
      <c r="H102" s="42" t="e">
        <f>IF($C$24,[1]!obget([1]!obcall("",$C102,"get",[1]!obMake("","int",H$26))),"")</f>
        <v>#VALUE!</v>
      </c>
      <c r="I102" s="42" t="e">
        <f>IF($C$24,[1]!obget([1]!obcall("",$C102,"get",[1]!obMake("","int",I$26))),"")</f>
        <v>#VALUE!</v>
      </c>
      <c r="J102" s="42" t="e">
        <f>IF($C$24,[1]!obget([1]!obcall("",$C102,"get",[1]!obMake("","int",J$26))),"")</f>
        <v>#VALUE!</v>
      </c>
      <c r="K102" s="42" t="e">
        <f>IF($C$24,[1]!obget([1]!obcall("",$C102,"get",[1]!obMake("","int",K$26))),"")</f>
        <v>#VALUE!</v>
      </c>
      <c r="L102" s="42" t="e">
        <f>IF($C$24,[1]!obget([1]!obcall("",$C102,"get",[1]!obMake("","int",L$26))),"")</f>
        <v>#VALUE!</v>
      </c>
      <c r="M102" s="42" t="e">
        <f>IF($C$24,[1]!obget([1]!obcall("",$C102,"get",[1]!obMake("","int",M$26))),"")</f>
        <v>#VALUE!</v>
      </c>
      <c r="N102" s="42" t="e">
        <f>IF($C$24,[1]!obget([1]!obcall("",$C102,"getAverage")),"")</f>
        <v>#VALUE!</v>
      </c>
    </row>
    <row r="103" spans="1:14" ht="11.85" customHeight="1" x14ac:dyDescent="0.3">
      <c r="A103" s="28" t="str">
        <f t="shared" si="2"/>
        <v/>
      </c>
      <c r="B103" s="46"/>
      <c r="C103" s="45" t="e">
        <f>IF($C$24,[1]!obcall("IM_"&amp;B103,$B$24,"[]",[1]!obMake("","int",ROW(B103)-ROW($B$27))),"")</f>
        <v>#VALUE!</v>
      </c>
      <c r="D103" s="42" t="e">
        <f>IF($C$24,[1]!obget([1]!obcall("",$C103,"get",[1]!obMake("","int",D$26))),"")</f>
        <v>#VALUE!</v>
      </c>
      <c r="E103" s="42" t="e">
        <f>IF($C$24,[1]!obget([1]!obcall("",$C103,"get",[1]!obMake("","int",E$26))),"")</f>
        <v>#VALUE!</v>
      </c>
      <c r="F103" s="42" t="e">
        <f>IF($C$24,[1]!obget([1]!obcall("",$C103,"get",[1]!obMake("","int",F$26))),"")</f>
        <v>#VALUE!</v>
      </c>
      <c r="G103" s="42" t="e">
        <f>IF($C$24,[1]!obget([1]!obcall("",$C103,"get",[1]!obMake("","int",G$26))),"")</f>
        <v>#VALUE!</v>
      </c>
      <c r="H103" s="42" t="e">
        <f>IF($C$24,[1]!obget([1]!obcall("",$C103,"get",[1]!obMake("","int",H$26))),"")</f>
        <v>#VALUE!</v>
      </c>
      <c r="I103" s="42" t="e">
        <f>IF($C$24,[1]!obget([1]!obcall("",$C103,"get",[1]!obMake("","int",I$26))),"")</f>
        <v>#VALUE!</v>
      </c>
      <c r="J103" s="42" t="e">
        <f>IF($C$24,[1]!obget([1]!obcall("",$C103,"get",[1]!obMake("","int",J$26))),"")</f>
        <v>#VALUE!</v>
      </c>
      <c r="K103" s="42" t="e">
        <f>IF($C$24,[1]!obget([1]!obcall("",$C103,"get",[1]!obMake("","int",K$26))),"")</f>
        <v>#VALUE!</v>
      </c>
      <c r="L103" s="42" t="e">
        <f>IF($C$24,[1]!obget([1]!obcall("",$C103,"get",[1]!obMake("","int",L$26))),"")</f>
        <v>#VALUE!</v>
      </c>
      <c r="M103" s="42" t="e">
        <f>IF($C$24,[1]!obget([1]!obcall("",$C103,"get",[1]!obMake("","int",M$26))),"")</f>
        <v>#VALUE!</v>
      </c>
      <c r="N103" s="42" t="e">
        <f>IF($C$24,[1]!obget([1]!obcall("",$C103,"getAverage")),"")</f>
        <v>#VALUE!</v>
      </c>
    </row>
    <row r="104" spans="1:14" ht="11.85" customHeight="1" x14ac:dyDescent="0.3">
      <c r="A104" s="28" t="str">
        <f t="shared" si="2"/>
        <v/>
      </c>
      <c r="B104" s="46"/>
      <c r="C104" s="45" t="e">
        <f>IF($C$24,[1]!obcall("IM_"&amp;B104,$B$24,"[]",[1]!obMake("","int",ROW(B104)-ROW($B$27))),"")</f>
        <v>#VALUE!</v>
      </c>
      <c r="D104" s="42" t="e">
        <f>IF($C$24,[1]!obget([1]!obcall("",$C104,"get",[1]!obMake("","int",D$26))),"")</f>
        <v>#VALUE!</v>
      </c>
      <c r="E104" s="42" t="e">
        <f>IF($C$24,[1]!obget([1]!obcall("",$C104,"get",[1]!obMake("","int",E$26))),"")</f>
        <v>#VALUE!</v>
      </c>
      <c r="F104" s="42" t="e">
        <f>IF($C$24,[1]!obget([1]!obcall("",$C104,"get",[1]!obMake("","int",F$26))),"")</f>
        <v>#VALUE!</v>
      </c>
      <c r="G104" s="42" t="e">
        <f>IF($C$24,[1]!obget([1]!obcall("",$C104,"get",[1]!obMake("","int",G$26))),"")</f>
        <v>#VALUE!</v>
      </c>
      <c r="H104" s="42" t="e">
        <f>IF($C$24,[1]!obget([1]!obcall("",$C104,"get",[1]!obMake("","int",H$26))),"")</f>
        <v>#VALUE!</v>
      </c>
      <c r="I104" s="42" t="e">
        <f>IF($C$24,[1]!obget([1]!obcall("",$C104,"get",[1]!obMake("","int",I$26))),"")</f>
        <v>#VALUE!</v>
      </c>
      <c r="J104" s="42" t="e">
        <f>IF($C$24,[1]!obget([1]!obcall("",$C104,"get",[1]!obMake("","int",J$26))),"")</f>
        <v>#VALUE!</v>
      </c>
      <c r="K104" s="42" t="e">
        <f>IF($C$24,[1]!obget([1]!obcall("",$C104,"get",[1]!obMake("","int",K$26))),"")</f>
        <v>#VALUE!</v>
      </c>
      <c r="L104" s="42" t="e">
        <f>IF($C$24,[1]!obget([1]!obcall("",$C104,"get",[1]!obMake("","int",L$26))),"")</f>
        <v>#VALUE!</v>
      </c>
      <c r="M104" s="42" t="e">
        <f>IF($C$24,[1]!obget([1]!obcall("",$C104,"get",[1]!obMake("","int",M$26))),"")</f>
        <v>#VALUE!</v>
      </c>
      <c r="N104" s="42" t="e">
        <f>IF($C$24,[1]!obget([1]!obcall("",$C104,"getAverage")),"")</f>
        <v>#VALUE!</v>
      </c>
    </row>
    <row r="105" spans="1:14" ht="11.85" customHeight="1" x14ac:dyDescent="0.3">
      <c r="A105" s="28" t="str">
        <f t="shared" si="2"/>
        <v/>
      </c>
      <c r="B105" s="46"/>
      <c r="C105" s="45" t="e">
        <f>IF($C$24,[1]!obcall("IM_"&amp;B105,$B$24,"[]",[1]!obMake("","int",ROW(B105)-ROW($B$27))),"")</f>
        <v>#VALUE!</v>
      </c>
      <c r="D105" s="42" t="e">
        <f>IF($C$24,[1]!obget([1]!obcall("",$C105,"get",[1]!obMake("","int",D$26))),"")</f>
        <v>#VALUE!</v>
      </c>
      <c r="E105" s="42" t="e">
        <f>IF($C$24,[1]!obget([1]!obcall("",$C105,"get",[1]!obMake("","int",E$26))),"")</f>
        <v>#VALUE!</v>
      </c>
      <c r="F105" s="42" t="e">
        <f>IF($C$24,[1]!obget([1]!obcall("",$C105,"get",[1]!obMake("","int",F$26))),"")</f>
        <v>#VALUE!</v>
      </c>
      <c r="G105" s="42" t="e">
        <f>IF($C$24,[1]!obget([1]!obcall("",$C105,"get",[1]!obMake("","int",G$26))),"")</f>
        <v>#VALUE!</v>
      </c>
      <c r="H105" s="42" t="e">
        <f>IF($C$24,[1]!obget([1]!obcall("",$C105,"get",[1]!obMake("","int",H$26))),"")</f>
        <v>#VALUE!</v>
      </c>
      <c r="I105" s="42" t="e">
        <f>IF($C$24,[1]!obget([1]!obcall("",$C105,"get",[1]!obMake("","int",I$26))),"")</f>
        <v>#VALUE!</v>
      </c>
      <c r="J105" s="42" t="e">
        <f>IF($C$24,[1]!obget([1]!obcall("",$C105,"get",[1]!obMake("","int",J$26))),"")</f>
        <v>#VALUE!</v>
      </c>
      <c r="K105" s="42" t="e">
        <f>IF($C$24,[1]!obget([1]!obcall("",$C105,"get",[1]!obMake("","int",K$26))),"")</f>
        <v>#VALUE!</v>
      </c>
      <c r="L105" s="42" t="e">
        <f>IF($C$24,[1]!obget([1]!obcall("",$C105,"get",[1]!obMake("","int",L$26))),"")</f>
        <v>#VALUE!</v>
      </c>
      <c r="M105" s="42" t="e">
        <f>IF($C$24,[1]!obget([1]!obcall("",$C105,"get",[1]!obMake("","int",M$26))),"")</f>
        <v>#VALUE!</v>
      </c>
      <c r="N105" s="42" t="e">
        <f>IF($C$24,[1]!obget([1]!obcall("",$C105,"getAverage")),"")</f>
        <v>#VALUE!</v>
      </c>
    </row>
    <row r="106" spans="1:14" ht="11.85" customHeight="1" x14ac:dyDescent="0.3">
      <c r="A106" s="28" t="str">
        <f t="shared" si="2"/>
        <v/>
      </c>
      <c r="B106" s="46"/>
      <c r="C106" s="45" t="e">
        <f>IF($C$24,[1]!obcall("IM_"&amp;B106,$B$24,"[]",[1]!obMake("","int",ROW(B106)-ROW($B$27))),"")</f>
        <v>#VALUE!</v>
      </c>
      <c r="D106" s="42" t="e">
        <f>IF($C$24,[1]!obget([1]!obcall("",$C106,"get",[1]!obMake("","int",D$26))),"")</f>
        <v>#VALUE!</v>
      </c>
      <c r="E106" s="42" t="e">
        <f>IF($C$24,[1]!obget([1]!obcall("",$C106,"get",[1]!obMake("","int",E$26))),"")</f>
        <v>#VALUE!</v>
      </c>
      <c r="F106" s="42" t="e">
        <f>IF($C$24,[1]!obget([1]!obcall("",$C106,"get",[1]!obMake("","int",F$26))),"")</f>
        <v>#VALUE!</v>
      </c>
      <c r="G106" s="42" t="e">
        <f>IF($C$24,[1]!obget([1]!obcall("",$C106,"get",[1]!obMake("","int",G$26))),"")</f>
        <v>#VALUE!</v>
      </c>
      <c r="H106" s="42" t="e">
        <f>IF($C$24,[1]!obget([1]!obcall("",$C106,"get",[1]!obMake("","int",H$26))),"")</f>
        <v>#VALUE!</v>
      </c>
      <c r="I106" s="42" t="e">
        <f>IF($C$24,[1]!obget([1]!obcall("",$C106,"get",[1]!obMake("","int",I$26))),"")</f>
        <v>#VALUE!</v>
      </c>
      <c r="J106" s="42" t="e">
        <f>IF($C$24,[1]!obget([1]!obcall("",$C106,"get",[1]!obMake("","int",J$26))),"")</f>
        <v>#VALUE!</v>
      </c>
      <c r="K106" s="42" t="e">
        <f>IF($C$24,[1]!obget([1]!obcall("",$C106,"get",[1]!obMake("","int",K$26))),"")</f>
        <v>#VALUE!</v>
      </c>
      <c r="L106" s="42" t="e">
        <f>IF($C$24,[1]!obget([1]!obcall("",$C106,"get",[1]!obMake("","int",L$26))),"")</f>
        <v>#VALUE!</v>
      </c>
      <c r="M106" s="42" t="e">
        <f>IF($C$24,[1]!obget([1]!obcall("",$C106,"get",[1]!obMake("","int",M$26))),"")</f>
        <v>#VALUE!</v>
      </c>
      <c r="N106" s="42" t="e">
        <f>IF($C$24,[1]!obget([1]!obcall("",$C106,"getAverage")),"")</f>
        <v>#VALUE!</v>
      </c>
    </row>
    <row r="107" spans="1:14" ht="11.85" customHeight="1" x14ac:dyDescent="0.3">
      <c r="A107" s="28">
        <f t="shared" si="2"/>
        <v>8</v>
      </c>
      <c r="B107" s="46"/>
      <c r="C107" s="45" t="e">
        <f>IF($C$24,[1]!obcall("IM_"&amp;B107,$B$24,"[]",[1]!obMake("","int",ROW(B107)-ROW($B$27))),"")</f>
        <v>#VALUE!</v>
      </c>
      <c r="D107" s="42" t="e">
        <f>IF($C$24,[1]!obget([1]!obcall("",$C107,"get",[1]!obMake("","int",D$26))),"")</f>
        <v>#VALUE!</v>
      </c>
      <c r="E107" s="42" t="e">
        <f>IF($C$24,[1]!obget([1]!obcall("",$C107,"get",[1]!obMake("","int",E$26))),"")</f>
        <v>#VALUE!</v>
      </c>
      <c r="F107" s="42" t="e">
        <f>IF($C$24,[1]!obget([1]!obcall("",$C107,"get",[1]!obMake("","int",F$26))),"")</f>
        <v>#VALUE!</v>
      </c>
      <c r="G107" s="42" t="e">
        <f>IF($C$24,[1]!obget([1]!obcall("",$C107,"get",[1]!obMake("","int",G$26))),"")</f>
        <v>#VALUE!</v>
      </c>
      <c r="H107" s="42" t="e">
        <f>IF($C$24,[1]!obget([1]!obcall("",$C107,"get",[1]!obMake("","int",H$26))),"")</f>
        <v>#VALUE!</v>
      </c>
      <c r="I107" s="42" t="e">
        <f>IF($C$24,[1]!obget([1]!obcall("",$C107,"get",[1]!obMake("","int",I$26))),"")</f>
        <v>#VALUE!</v>
      </c>
      <c r="J107" s="42" t="e">
        <f>IF($C$24,[1]!obget([1]!obcall("",$C107,"get",[1]!obMake("","int",J$26))),"")</f>
        <v>#VALUE!</v>
      </c>
      <c r="K107" s="42" t="e">
        <f>IF($C$24,[1]!obget([1]!obcall("",$C107,"get",[1]!obMake("","int",K$26))),"")</f>
        <v>#VALUE!</v>
      </c>
      <c r="L107" s="42" t="e">
        <f>IF($C$24,[1]!obget([1]!obcall("",$C107,"get",[1]!obMake("","int",L$26))),"")</f>
        <v>#VALUE!</v>
      </c>
      <c r="M107" s="42" t="e">
        <f>IF($C$24,[1]!obget([1]!obcall("",$C107,"get",[1]!obMake("","int",M$26))),"")</f>
        <v>#VALUE!</v>
      </c>
      <c r="N107" s="42" t="e">
        <f>IF($C$24,[1]!obget([1]!obcall("",$C107,"getAverage")),"")</f>
        <v>#VALUE!</v>
      </c>
    </row>
    <row r="108" spans="1:14" ht="11.85" customHeight="1" x14ac:dyDescent="0.3">
      <c r="A108" s="28" t="str">
        <f t="shared" si="2"/>
        <v/>
      </c>
      <c r="B108" s="46"/>
      <c r="C108" s="45" t="e">
        <f>IF($C$24,[1]!obcall("IM_"&amp;B108,$B$24,"[]",[1]!obMake("","int",ROW(B108)-ROW($B$27))),"")</f>
        <v>#VALUE!</v>
      </c>
      <c r="D108" s="42" t="e">
        <f>IF($C$24,[1]!obget([1]!obcall("",$C108,"get",[1]!obMake("","int",D$26))),"")</f>
        <v>#VALUE!</v>
      </c>
      <c r="E108" s="42" t="e">
        <f>IF($C$24,[1]!obget([1]!obcall("",$C108,"get",[1]!obMake("","int",E$26))),"")</f>
        <v>#VALUE!</v>
      </c>
      <c r="F108" s="42" t="e">
        <f>IF($C$24,[1]!obget([1]!obcall("",$C108,"get",[1]!obMake("","int",F$26))),"")</f>
        <v>#VALUE!</v>
      </c>
      <c r="G108" s="42" t="e">
        <f>IF($C$24,[1]!obget([1]!obcall("",$C108,"get",[1]!obMake("","int",G$26))),"")</f>
        <v>#VALUE!</v>
      </c>
      <c r="H108" s="42" t="e">
        <f>IF($C$24,[1]!obget([1]!obcall("",$C108,"get",[1]!obMake("","int",H$26))),"")</f>
        <v>#VALUE!</v>
      </c>
      <c r="I108" s="42" t="e">
        <f>IF($C$24,[1]!obget([1]!obcall("",$C108,"get",[1]!obMake("","int",I$26))),"")</f>
        <v>#VALUE!</v>
      </c>
      <c r="J108" s="42" t="e">
        <f>IF($C$24,[1]!obget([1]!obcall("",$C108,"get",[1]!obMake("","int",J$26))),"")</f>
        <v>#VALUE!</v>
      </c>
      <c r="K108" s="42" t="e">
        <f>IF($C$24,[1]!obget([1]!obcall("",$C108,"get",[1]!obMake("","int",K$26))),"")</f>
        <v>#VALUE!</v>
      </c>
      <c r="L108" s="42" t="e">
        <f>IF($C$24,[1]!obget([1]!obcall("",$C108,"get",[1]!obMake("","int",L$26))),"")</f>
        <v>#VALUE!</v>
      </c>
      <c r="M108" s="42" t="e">
        <f>IF($C$24,[1]!obget([1]!obcall("",$C108,"get",[1]!obMake("","int",M$26))),"")</f>
        <v>#VALUE!</v>
      </c>
      <c r="N108" s="42" t="e">
        <f>IF($C$24,[1]!obget([1]!obcall("",$C108,"getAverage")),"")</f>
        <v>#VALUE!</v>
      </c>
    </row>
    <row r="109" spans="1:14" ht="11.85" customHeight="1" x14ac:dyDescent="0.3">
      <c r="A109" s="28" t="str">
        <f t="shared" si="2"/>
        <v/>
      </c>
      <c r="B109" s="46"/>
      <c r="C109" s="45" t="e">
        <f>IF($C$24,[1]!obcall("IM_"&amp;B109,$B$24,"[]",[1]!obMake("","int",ROW(B109)-ROW($B$27))),"")</f>
        <v>#VALUE!</v>
      </c>
      <c r="D109" s="42" t="e">
        <f>IF($C$24,[1]!obget([1]!obcall("",$C109,"get",[1]!obMake("","int",D$26))),"")</f>
        <v>#VALUE!</v>
      </c>
      <c r="E109" s="42" t="e">
        <f>IF($C$24,[1]!obget([1]!obcall("",$C109,"get",[1]!obMake("","int",E$26))),"")</f>
        <v>#VALUE!</v>
      </c>
      <c r="F109" s="42" t="e">
        <f>IF($C$24,[1]!obget([1]!obcall("",$C109,"get",[1]!obMake("","int",F$26))),"")</f>
        <v>#VALUE!</v>
      </c>
      <c r="G109" s="42" t="e">
        <f>IF($C$24,[1]!obget([1]!obcall("",$C109,"get",[1]!obMake("","int",G$26))),"")</f>
        <v>#VALUE!</v>
      </c>
      <c r="H109" s="42" t="e">
        <f>IF($C$24,[1]!obget([1]!obcall("",$C109,"get",[1]!obMake("","int",H$26))),"")</f>
        <v>#VALUE!</v>
      </c>
      <c r="I109" s="42" t="e">
        <f>IF($C$24,[1]!obget([1]!obcall("",$C109,"get",[1]!obMake("","int",I$26))),"")</f>
        <v>#VALUE!</v>
      </c>
      <c r="J109" s="42" t="e">
        <f>IF($C$24,[1]!obget([1]!obcall("",$C109,"get",[1]!obMake("","int",J$26))),"")</f>
        <v>#VALUE!</v>
      </c>
      <c r="K109" s="42" t="e">
        <f>IF($C$24,[1]!obget([1]!obcall("",$C109,"get",[1]!obMake("","int",K$26))),"")</f>
        <v>#VALUE!</v>
      </c>
      <c r="L109" s="42" t="e">
        <f>IF($C$24,[1]!obget([1]!obcall("",$C109,"get",[1]!obMake("","int",L$26))),"")</f>
        <v>#VALUE!</v>
      </c>
      <c r="M109" s="42" t="e">
        <f>IF($C$24,[1]!obget([1]!obcall("",$C109,"get",[1]!obMake("","int",M$26))),"")</f>
        <v>#VALUE!</v>
      </c>
      <c r="N109" s="42" t="e">
        <f>IF($C$24,[1]!obget([1]!obcall("",$C109,"getAverage")),"")</f>
        <v>#VALUE!</v>
      </c>
    </row>
    <row r="110" spans="1:14" ht="11.85" customHeight="1" x14ac:dyDescent="0.3">
      <c r="A110" s="28" t="str">
        <f t="shared" si="2"/>
        <v/>
      </c>
      <c r="B110" s="46"/>
      <c r="C110" s="45" t="e">
        <f>IF($C$24,[1]!obcall("IM_"&amp;B110,$B$24,"[]",[1]!obMake("","int",ROW(B110)-ROW($B$27))),"")</f>
        <v>#VALUE!</v>
      </c>
      <c r="D110" s="42" t="e">
        <f>IF($C$24,[1]!obget([1]!obcall("",$C110,"get",[1]!obMake("","int",D$26))),"")</f>
        <v>#VALUE!</v>
      </c>
      <c r="E110" s="42" t="e">
        <f>IF($C$24,[1]!obget([1]!obcall("",$C110,"get",[1]!obMake("","int",E$26))),"")</f>
        <v>#VALUE!</v>
      </c>
      <c r="F110" s="42" t="e">
        <f>IF($C$24,[1]!obget([1]!obcall("",$C110,"get",[1]!obMake("","int",F$26))),"")</f>
        <v>#VALUE!</v>
      </c>
      <c r="G110" s="42" t="e">
        <f>IF($C$24,[1]!obget([1]!obcall("",$C110,"get",[1]!obMake("","int",G$26))),"")</f>
        <v>#VALUE!</v>
      </c>
      <c r="H110" s="42" t="e">
        <f>IF($C$24,[1]!obget([1]!obcall("",$C110,"get",[1]!obMake("","int",H$26))),"")</f>
        <v>#VALUE!</v>
      </c>
      <c r="I110" s="42" t="e">
        <f>IF($C$24,[1]!obget([1]!obcall("",$C110,"get",[1]!obMake("","int",I$26))),"")</f>
        <v>#VALUE!</v>
      </c>
      <c r="J110" s="42" t="e">
        <f>IF($C$24,[1]!obget([1]!obcall("",$C110,"get",[1]!obMake("","int",J$26))),"")</f>
        <v>#VALUE!</v>
      </c>
      <c r="K110" s="42" t="e">
        <f>IF($C$24,[1]!obget([1]!obcall("",$C110,"get",[1]!obMake("","int",K$26))),"")</f>
        <v>#VALUE!</v>
      </c>
      <c r="L110" s="42" t="e">
        <f>IF($C$24,[1]!obget([1]!obcall("",$C110,"get",[1]!obMake("","int",L$26))),"")</f>
        <v>#VALUE!</v>
      </c>
      <c r="M110" s="42" t="e">
        <f>IF($C$24,[1]!obget([1]!obcall("",$C110,"get",[1]!obMake("","int",M$26))),"")</f>
        <v>#VALUE!</v>
      </c>
      <c r="N110" s="42" t="e">
        <f>IF($C$24,[1]!obget([1]!obcall("",$C110,"getAverage")),"")</f>
        <v>#VALUE!</v>
      </c>
    </row>
    <row r="111" spans="1:14" ht="11.85" customHeight="1" x14ac:dyDescent="0.3">
      <c r="A111" s="28" t="str">
        <f t="shared" si="2"/>
        <v/>
      </c>
      <c r="B111" s="46"/>
      <c r="C111" s="45" t="e">
        <f>IF($C$24,[1]!obcall("IM_"&amp;B111,$B$24,"[]",[1]!obMake("","int",ROW(B111)-ROW($B$27))),"")</f>
        <v>#VALUE!</v>
      </c>
      <c r="D111" s="42" t="e">
        <f>IF($C$24,[1]!obget([1]!obcall("",$C111,"get",[1]!obMake("","int",D$26))),"")</f>
        <v>#VALUE!</v>
      </c>
      <c r="E111" s="42" t="e">
        <f>IF($C$24,[1]!obget([1]!obcall("",$C111,"get",[1]!obMake("","int",E$26))),"")</f>
        <v>#VALUE!</v>
      </c>
      <c r="F111" s="42" t="e">
        <f>IF($C$24,[1]!obget([1]!obcall("",$C111,"get",[1]!obMake("","int",F$26))),"")</f>
        <v>#VALUE!</v>
      </c>
      <c r="G111" s="42" t="e">
        <f>IF($C$24,[1]!obget([1]!obcall("",$C111,"get",[1]!obMake("","int",G$26))),"")</f>
        <v>#VALUE!</v>
      </c>
      <c r="H111" s="42" t="e">
        <f>IF($C$24,[1]!obget([1]!obcall("",$C111,"get",[1]!obMake("","int",H$26))),"")</f>
        <v>#VALUE!</v>
      </c>
      <c r="I111" s="42" t="e">
        <f>IF($C$24,[1]!obget([1]!obcall("",$C111,"get",[1]!obMake("","int",I$26))),"")</f>
        <v>#VALUE!</v>
      </c>
      <c r="J111" s="42" t="e">
        <f>IF($C$24,[1]!obget([1]!obcall("",$C111,"get",[1]!obMake("","int",J$26))),"")</f>
        <v>#VALUE!</v>
      </c>
      <c r="K111" s="42" t="e">
        <f>IF($C$24,[1]!obget([1]!obcall("",$C111,"get",[1]!obMake("","int",K$26))),"")</f>
        <v>#VALUE!</v>
      </c>
      <c r="L111" s="42" t="e">
        <f>IF($C$24,[1]!obget([1]!obcall("",$C111,"get",[1]!obMake("","int",L$26))),"")</f>
        <v>#VALUE!</v>
      </c>
      <c r="M111" s="42" t="e">
        <f>IF($C$24,[1]!obget([1]!obcall("",$C111,"get",[1]!obMake("","int",M$26))),"")</f>
        <v>#VALUE!</v>
      </c>
      <c r="N111" s="42" t="e">
        <f>IF($C$24,[1]!obget([1]!obcall("",$C111,"getAverage")),"")</f>
        <v>#VALUE!</v>
      </c>
    </row>
    <row r="112" spans="1:14" ht="11.85" customHeight="1" x14ac:dyDescent="0.3">
      <c r="A112" s="28">
        <f t="shared" si="2"/>
        <v>8.5</v>
      </c>
      <c r="B112" s="46"/>
      <c r="C112" s="45" t="e">
        <f>IF($C$24,[1]!obcall("IM_"&amp;B112,$B$24,"[]",[1]!obMake("","int",ROW(B112)-ROW($B$27))),"")</f>
        <v>#VALUE!</v>
      </c>
      <c r="D112" s="42" t="e">
        <f>IF($C$24,[1]!obget([1]!obcall("",$C112,"get",[1]!obMake("","int",D$26))),"")</f>
        <v>#VALUE!</v>
      </c>
      <c r="E112" s="42" t="e">
        <f>IF($C$24,[1]!obget([1]!obcall("",$C112,"get",[1]!obMake("","int",E$26))),"")</f>
        <v>#VALUE!</v>
      </c>
      <c r="F112" s="42" t="e">
        <f>IF($C$24,[1]!obget([1]!obcall("",$C112,"get",[1]!obMake("","int",F$26))),"")</f>
        <v>#VALUE!</v>
      </c>
      <c r="G112" s="42" t="e">
        <f>IF($C$24,[1]!obget([1]!obcall("",$C112,"get",[1]!obMake("","int",G$26))),"")</f>
        <v>#VALUE!</v>
      </c>
      <c r="H112" s="42" t="e">
        <f>IF($C$24,[1]!obget([1]!obcall("",$C112,"get",[1]!obMake("","int",H$26))),"")</f>
        <v>#VALUE!</v>
      </c>
      <c r="I112" s="42" t="e">
        <f>IF($C$24,[1]!obget([1]!obcall("",$C112,"get",[1]!obMake("","int",I$26))),"")</f>
        <v>#VALUE!</v>
      </c>
      <c r="J112" s="42" t="e">
        <f>IF($C$24,[1]!obget([1]!obcall("",$C112,"get",[1]!obMake("","int",J$26))),"")</f>
        <v>#VALUE!</v>
      </c>
      <c r="K112" s="42" t="e">
        <f>IF($C$24,[1]!obget([1]!obcall("",$C112,"get",[1]!obMake("","int",K$26))),"")</f>
        <v>#VALUE!</v>
      </c>
      <c r="L112" s="42" t="e">
        <f>IF($C$24,[1]!obget([1]!obcall("",$C112,"get",[1]!obMake("","int",L$26))),"")</f>
        <v>#VALUE!</v>
      </c>
      <c r="M112" s="42" t="e">
        <f>IF($C$24,[1]!obget([1]!obcall("",$C112,"get",[1]!obMake("","int",M$26))),"")</f>
        <v>#VALUE!</v>
      </c>
      <c r="N112" s="42" t="e">
        <f>IF($C$24,[1]!obget([1]!obcall("",$C112,"getAverage")),"")</f>
        <v>#VALUE!</v>
      </c>
    </row>
    <row r="113" spans="1:14" ht="11.85" customHeight="1" x14ac:dyDescent="0.3">
      <c r="A113" s="28" t="str">
        <f t="shared" si="2"/>
        <v/>
      </c>
      <c r="B113" s="46"/>
      <c r="C113" s="45" t="e">
        <f>IF($C$24,[1]!obcall("IM_"&amp;B113,$B$24,"[]",[1]!obMake("","int",ROW(B113)-ROW($B$27))),"")</f>
        <v>#VALUE!</v>
      </c>
      <c r="D113" s="42" t="e">
        <f>IF($C$24,[1]!obget([1]!obcall("",$C113,"get",[1]!obMake("","int",D$26))),"")</f>
        <v>#VALUE!</v>
      </c>
      <c r="E113" s="42" t="e">
        <f>IF($C$24,[1]!obget([1]!obcall("",$C113,"get",[1]!obMake("","int",E$26))),"")</f>
        <v>#VALUE!</v>
      </c>
      <c r="F113" s="42" t="e">
        <f>IF($C$24,[1]!obget([1]!obcall("",$C113,"get",[1]!obMake("","int",F$26))),"")</f>
        <v>#VALUE!</v>
      </c>
      <c r="G113" s="42" t="e">
        <f>IF($C$24,[1]!obget([1]!obcall("",$C113,"get",[1]!obMake("","int",G$26))),"")</f>
        <v>#VALUE!</v>
      </c>
      <c r="H113" s="42" t="e">
        <f>IF($C$24,[1]!obget([1]!obcall("",$C113,"get",[1]!obMake("","int",H$26))),"")</f>
        <v>#VALUE!</v>
      </c>
      <c r="I113" s="42" t="e">
        <f>IF($C$24,[1]!obget([1]!obcall("",$C113,"get",[1]!obMake("","int",I$26))),"")</f>
        <v>#VALUE!</v>
      </c>
      <c r="J113" s="42" t="e">
        <f>IF($C$24,[1]!obget([1]!obcall("",$C113,"get",[1]!obMake("","int",J$26))),"")</f>
        <v>#VALUE!</v>
      </c>
      <c r="K113" s="42" t="e">
        <f>IF($C$24,[1]!obget([1]!obcall("",$C113,"get",[1]!obMake("","int",K$26))),"")</f>
        <v>#VALUE!</v>
      </c>
      <c r="L113" s="42" t="e">
        <f>IF($C$24,[1]!obget([1]!obcall("",$C113,"get",[1]!obMake("","int",L$26))),"")</f>
        <v>#VALUE!</v>
      </c>
      <c r="M113" s="42" t="e">
        <f>IF($C$24,[1]!obget([1]!obcall("",$C113,"get",[1]!obMake("","int",M$26))),"")</f>
        <v>#VALUE!</v>
      </c>
      <c r="N113" s="42" t="e">
        <f>IF($C$24,[1]!obget([1]!obcall("",$C113,"getAverage")),"")</f>
        <v>#VALUE!</v>
      </c>
    </row>
    <row r="114" spans="1:14" ht="11.85" customHeight="1" x14ac:dyDescent="0.3">
      <c r="A114" s="28" t="str">
        <f t="shared" si="2"/>
        <v/>
      </c>
      <c r="B114" s="46"/>
      <c r="C114" s="45" t="e">
        <f>IF($C$24,[1]!obcall("IM_"&amp;B114,$B$24,"[]",[1]!obMake("","int",ROW(B114)-ROW($B$27))),"")</f>
        <v>#VALUE!</v>
      </c>
      <c r="D114" s="42" t="e">
        <f>IF($C$24,[1]!obget([1]!obcall("",$C114,"get",[1]!obMake("","int",D$26))),"")</f>
        <v>#VALUE!</v>
      </c>
      <c r="E114" s="42" t="e">
        <f>IF($C$24,[1]!obget([1]!obcall("",$C114,"get",[1]!obMake("","int",E$26))),"")</f>
        <v>#VALUE!</v>
      </c>
      <c r="F114" s="42" t="e">
        <f>IF($C$24,[1]!obget([1]!obcall("",$C114,"get",[1]!obMake("","int",F$26))),"")</f>
        <v>#VALUE!</v>
      </c>
      <c r="G114" s="42" t="e">
        <f>IF($C$24,[1]!obget([1]!obcall("",$C114,"get",[1]!obMake("","int",G$26))),"")</f>
        <v>#VALUE!</v>
      </c>
      <c r="H114" s="42" t="e">
        <f>IF($C$24,[1]!obget([1]!obcall("",$C114,"get",[1]!obMake("","int",H$26))),"")</f>
        <v>#VALUE!</v>
      </c>
      <c r="I114" s="42" t="e">
        <f>IF($C$24,[1]!obget([1]!obcall("",$C114,"get",[1]!obMake("","int",I$26))),"")</f>
        <v>#VALUE!</v>
      </c>
      <c r="J114" s="42" t="e">
        <f>IF($C$24,[1]!obget([1]!obcall("",$C114,"get",[1]!obMake("","int",J$26))),"")</f>
        <v>#VALUE!</v>
      </c>
      <c r="K114" s="42" t="e">
        <f>IF($C$24,[1]!obget([1]!obcall("",$C114,"get",[1]!obMake("","int",K$26))),"")</f>
        <v>#VALUE!</v>
      </c>
      <c r="L114" s="42" t="e">
        <f>IF($C$24,[1]!obget([1]!obcall("",$C114,"get",[1]!obMake("","int",L$26))),"")</f>
        <v>#VALUE!</v>
      </c>
      <c r="M114" s="42" t="e">
        <f>IF($C$24,[1]!obget([1]!obcall("",$C114,"get",[1]!obMake("","int",M$26))),"")</f>
        <v>#VALUE!</v>
      </c>
      <c r="N114" s="42" t="e">
        <f>IF($C$24,[1]!obget([1]!obcall("",$C114,"getAverage")),"")</f>
        <v>#VALUE!</v>
      </c>
    </row>
    <row r="115" spans="1:14" ht="11.85" customHeight="1" x14ac:dyDescent="0.3">
      <c r="A115" s="28" t="str">
        <f t="shared" si="2"/>
        <v/>
      </c>
      <c r="B115" s="46"/>
      <c r="C115" s="45" t="e">
        <f>IF($C$24,[1]!obcall("IM_"&amp;B115,$B$24,"[]",[1]!obMake("","int",ROW(B115)-ROW($B$27))),"")</f>
        <v>#VALUE!</v>
      </c>
      <c r="D115" s="42" t="e">
        <f>IF($C$24,[1]!obget([1]!obcall("",$C115,"get",[1]!obMake("","int",D$26))),"")</f>
        <v>#VALUE!</v>
      </c>
      <c r="E115" s="42" t="e">
        <f>IF($C$24,[1]!obget([1]!obcall("",$C115,"get",[1]!obMake("","int",E$26))),"")</f>
        <v>#VALUE!</v>
      </c>
      <c r="F115" s="42" t="e">
        <f>IF($C$24,[1]!obget([1]!obcall("",$C115,"get",[1]!obMake("","int",F$26))),"")</f>
        <v>#VALUE!</v>
      </c>
      <c r="G115" s="42" t="e">
        <f>IF($C$24,[1]!obget([1]!obcall("",$C115,"get",[1]!obMake("","int",G$26))),"")</f>
        <v>#VALUE!</v>
      </c>
      <c r="H115" s="42" t="e">
        <f>IF($C$24,[1]!obget([1]!obcall("",$C115,"get",[1]!obMake("","int",H$26))),"")</f>
        <v>#VALUE!</v>
      </c>
      <c r="I115" s="42" t="e">
        <f>IF($C$24,[1]!obget([1]!obcall("",$C115,"get",[1]!obMake("","int",I$26))),"")</f>
        <v>#VALUE!</v>
      </c>
      <c r="J115" s="42" t="e">
        <f>IF($C$24,[1]!obget([1]!obcall("",$C115,"get",[1]!obMake("","int",J$26))),"")</f>
        <v>#VALUE!</v>
      </c>
      <c r="K115" s="42" t="e">
        <f>IF($C$24,[1]!obget([1]!obcall("",$C115,"get",[1]!obMake("","int",K$26))),"")</f>
        <v>#VALUE!</v>
      </c>
      <c r="L115" s="42" t="e">
        <f>IF($C$24,[1]!obget([1]!obcall("",$C115,"get",[1]!obMake("","int",L$26))),"")</f>
        <v>#VALUE!</v>
      </c>
      <c r="M115" s="42" t="e">
        <f>IF($C$24,[1]!obget([1]!obcall("",$C115,"get",[1]!obMake("","int",M$26))),"")</f>
        <v>#VALUE!</v>
      </c>
      <c r="N115" s="42" t="e">
        <f>IF($C$24,[1]!obget([1]!obcall("",$C115,"getAverage")),"")</f>
        <v>#VALUE!</v>
      </c>
    </row>
    <row r="116" spans="1:14" ht="11.85" customHeight="1" x14ac:dyDescent="0.3">
      <c r="A116" s="28" t="str">
        <f t="shared" si="2"/>
        <v/>
      </c>
      <c r="B116" s="46"/>
      <c r="C116" s="45" t="e">
        <f>IF($C$24,[1]!obcall("IM_"&amp;B116,$B$24,"[]",[1]!obMake("","int",ROW(B116)-ROW($B$27))),"")</f>
        <v>#VALUE!</v>
      </c>
      <c r="D116" s="42" t="e">
        <f>IF($C$24,[1]!obget([1]!obcall("",$C116,"get",[1]!obMake("","int",D$26))),"")</f>
        <v>#VALUE!</v>
      </c>
      <c r="E116" s="42" t="e">
        <f>IF($C$24,[1]!obget([1]!obcall("",$C116,"get",[1]!obMake("","int",E$26))),"")</f>
        <v>#VALUE!</v>
      </c>
      <c r="F116" s="42" t="e">
        <f>IF($C$24,[1]!obget([1]!obcall("",$C116,"get",[1]!obMake("","int",F$26))),"")</f>
        <v>#VALUE!</v>
      </c>
      <c r="G116" s="42" t="e">
        <f>IF($C$24,[1]!obget([1]!obcall("",$C116,"get",[1]!obMake("","int",G$26))),"")</f>
        <v>#VALUE!</v>
      </c>
      <c r="H116" s="42" t="e">
        <f>IF($C$24,[1]!obget([1]!obcall("",$C116,"get",[1]!obMake("","int",H$26))),"")</f>
        <v>#VALUE!</v>
      </c>
      <c r="I116" s="42" t="e">
        <f>IF($C$24,[1]!obget([1]!obcall("",$C116,"get",[1]!obMake("","int",I$26))),"")</f>
        <v>#VALUE!</v>
      </c>
      <c r="J116" s="42" t="e">
        <f>IF($C$24,[1]!obget([1]!obcall("",$C116,"get",[1]!obMake("","int",J$26))),"")</f>
        <v>#VALUE!</v>
      </c>
      <c r="K116" s="42" t="e">
        <f>IF($C$24,[1]!obget([1]!obcall("",$C116,"get",[1]!obMake("","int",K$26))),"")</f>
        <v>#VALUE!</v>
      </c>
      <c r="L116" s="42" t="e">
        <f>IF($C$24,[1]!obget([1]!obcall("",$C116,"get",[1]!obMake("","int",L$26))),"")</f>
        <v>#VALUE!</v>
      </c>
      <c r="M116" s="42" t="e">
        <f>IF($C$24,[1]!obget([1]!obcall("",$C116,"get",[1]!obMake("","int",M$26))),"")</f>
        <v>#VALUE!</v>
      </c>
      <c r="N116" s="42" t="e">
        <f>IF($C$24,[1]!obget([1]!obcall("",$C116,"getAverage")),"")</f>
        <v>#VALUE!</v>
      </c>
    </row>
    <row r="117" spans="1:14" ht="11.85" customHeight="1" x14ac:dyDescent="0.3">
      <c r="A117" s="28">
        <f t="shared" si="2"/>
        <v>9</v>
      </c>
      <c r="B117" s="46"/>
      <c r="C117" s="45" t="e">
        <f>IF($C$24,[1]!obcall("IM_"&amp;B117,$B$24,"[]",[1]!obMake("","int",ROW(B117)-ROW($B$27))),"")</f>
        <v>#VALUE!</v>
      </c>
      <c r="D117" s="42" t="e">
        <f>IF($C$24,[1]!obget([1]!obcall("",$C117,"get",[1]!obMake("","int",D$26))),"")</f>
        <v>#VALUE!</v>
      </c>
      <c r="E117" s="42" t="e">
        <f>IF($C$24,[1]!obget([1]!obcall("",$C117,"get",[1]!obMake("","int",E$26))),"")</f>
        <v>#VALUE!</v>
      </c>
      <c r="F117" s="42" t="e">
        <f>IF($C$24,[1]!obget([1]!obcall("",$C117,"get",[1]!obMake("","int",F$26))),"")</f>
        <v>#VALUE!</v>
      </c>
      <c r="G117" s="42" t="e">
        <f>IF($C$24,[1]!obget([1]!obcall("",$C117,"get",[1]!obMake("","int",G$26))),"")</f>
        <v>#VALUE!</v>
      </c>
      <c r="H117" s="42" t="e">
        <f>IF($C$24,[1]!obget([1]!obcall("",$C117,"get",[1]!obMake("","int",H$26))),"")</f>
        <v>#VALUE!</v>
      </c>
      <c r="I117" s="42" t="e">
        <f>IF($C$24,[1]!obget([1]!obcall("",$C117,"get",[1]!obMake("","int",I$26))),"")</f>
        <v>#VALUE!</v>
      </c>
      <c r="J117" s="42" t="e">
        <f>IF($C$24,[1]!obget([1]!obcall("",$C117,"get",[1]!obMake("","int",J$26))),"")</f>
        <v>#VALUE!</v>
      </c>
      <c r="K117" s="42" t="e">
        <f>IF($C$24,[1]!obget([1]!obcall("",$C117,"get",[1]!obMake("","int",K$26))),"")</f>
        <v>#VALUE!</v>
      </c>
      <c r="L117" s="42" t="e">
        <f>IF($C$24,[1]!obget([1]!obcall("",$C117,"get",[1]!obMake("","int",L$26))),"")</f>
        <v>#VALUE!</v>
      </c>
      <c r="M117" s="42" t="e">
        <f>IF($C$24,[1]!obget([1]!obcall("",$C117,"get",[1]!obMake("","int",M$26))),"")</f>
        <v>#VALUE!</v>
      </c>
      <c r="N117" s="42" t="e">
        <f>IF($C$24,[1]!obget([1]!obcall("",$C117,"getAverage")),"")</f>
        <v>#VALUE!</v>
      </c>
    </row>
    <row r="118" spans="1:14" ht="11.85" customHeight="1" x14ac:dyDescent="0.3">
      <c r="A118" s="28" t="str">
        <f t="shared" si="2"/>
        <v/>
      </c>
      <c r="B118" s="46"/>
      <c r="C118" s="45" t="e">
        <f>IF($C$24,[1]!obcall("IM_"&amp;B118,$B$24,"[]",[1]!obMake("","int",ROW(B118)-ROW($B$27))),"")</f>
        <v>#VALUE!</v>
      </c>
      <c r="D118" s="42" t="e">
        <f>IF($C$24,[1]!obget([1]!obcall("",$C118,"get",[1]!obMake("","int",D$26))),"")</f>
        <v>#VALUE!</v>
      </c>
      <c r="E118" s="42" t="e">
        <f>IF($C$24,[1]!obget([1]!obcall("",$C118,"get",[1]!obMake("","int",E$26))),"")</f>
        <v>#VALUE!</v>
      </c>
      <c r="F118" s="42" t="e">
        <f>IF($C$24,[1]!obget([1]!obcall("",$C118,"get",[1]!obMake("","int",F$26))),"")</f>
        <v>#VALUE!</v>
      </c>
      <c r="G118" s="42" t="e">
        <f>IF($C$24,[1]!obget([1]!obcall("",$C118,"get",[1]!obMake("","int",G$26))),"")</f>
        <v>#VALUE!</v>
      </c>
      <c r="H118" s="42" t="e">
        <f>IF($C$24,[1]!obget([1]!obcall("",$C118,"get",[1]!obMake("","int",H$26))),"")</f>
        <v>#VALUE!</v>
      </c>
      <c r="I118" s="42" t="e">
        <f>IF($C$24,[1]!obget([1]!obcall("",$C118,"get",[1]!obMake("","int",I$26))),"")</f>
        <v>#VALUE!</v>
      </c>
      <c r="J118" s="42" t="e">
        <f>IF($C$24,[1]!obget([1]!obcall("",$C118,"get",[1]!obMake("","int",J$26))),"")</f>
        <v>#VALUE!</v>
      </c>
      <c r="K118" s="42" t="e">
        <f>IF($C$24,[1]!obget([1]!obcall("",$C118,"get",[1]!obMake("","int",K$26))),"")</f>
        <v>#VALUE!</v>
      </c>
      <c r="L118" s="42" t="e">
        <f>IF($C$24,[1]!obget([1]!obcall("",$C118,"get",[1]!obMake("","int",L$26))),"")</f>
        <v>#VALUE!</v>
      </c>
      <c r="M118" s="42" t="e">
        <f>IF($C$24,[1]!obget([1]!obcall("",$C118,"get",[1]!obMake("","int",M$26))),"")</f>
        <v>#VALUE!</v>
      </c>
      <c r="N118" s="42" t="e">
        <f>IF($C$24,[1]!obget([1]!obcall("",$C118,"getAverage")),"")</f>
        <v>#VALUE!</v>
      </c>
    </row>
    <row r="119" spans="1:14" ht="11.85" customHeight="1" x14ac:dyDescent="0.3">
      <c r="A119" s="28" t="str">
        <f t="shared" si="2"/>
        <v/>
      </c>
      <c r="B119" s="46"/>
      <c r="C119" s="45" t="e">
        <f>IF($C$24,[1]!obcall("IM_"&amp;B119,$B$24,"[]",[1]!obMake("","int",ROW(B119)-ROW($B$27))),"")</f>
        <v>#VALUE!</v>
      </c>
      <c r="D119" s="42" t="e">
        <f>IF($C$24,[1]!obget([1]!obcall("",$C119,"get",[1]!obMake("","int",D$26))),"")</f>
        <v>#VALUE!</v>
      </c>
      <c r="E119" s="42" t="e">
        <f>IF($C$24,[1]!obget([1]!obcall("",$C119,"get",[1]!obMake("","int",E$26))),"")</f>
        <v>#VALUE!</v>
      </c>
      <c r="F119" s="42" t="e">
        <f>IF($C$24,[1]!obget([1]!obcall("",$C119,"get",[1]!obMake("","int",F$26))),"")</f>
        <v>#VALUE!</v>
      </c>
      <c r="G119" s="42" t="e">
        <f>IF($C$24,[1]!obget([1]!obcall("",$C119,"get",[1]!obMake("","int",G$26))),"")</f>
        <v>#VALUE!</v>
      </c>
      <c r="H119" s="42" t="e">
        <f>IF($C$24,[1]!obget([1]!obcall("",$C119,"get",[1]!obMake("","int",H$26))),"")</f>
        <v>#VALUE!</v>
      </c>
      <c r="I119" s="42" t="e">
        <f>IF($C$24,[1]!obget([1]!obcall("",$C119,"get",[1]!obMake("","int",I$26))),"")</f>
        <v>#VALUE!</v>
      </c>
      <c r="J119" s="42" t="e">
        <f>IF($C$24,[1]!obget([1]!obcall("",$C119,"get",[1]!obMake("","int",J$26))),"")</f>
        <v>#VALUE!</v>
      </c>
      <c r="K119" s="42" t="e">
        <f>IF($C$24,[1]!obget([1]!obcall("",$C119,"get",[1]!obMake("","int",K$26))),"")</f>
        <v>#VALUE!</v>
      </c>
      <c r="L119" s="42" t="e">
        <f>IF($C$24,[1]!obget([1]!obcall("",$C119,"get",[1]!obMake("","int",L$26))),"")</f>
        <v>#VALUE!</v>
      </c>
      <c r="M119" s="42" t="e">
        <f>IF($C$24,[1]!obget([1]!obcall("",$C119,"get",[1]!obMake("","int",M$26))),"")</f>
        <v>#VALUE!</v>
      </c>
      <c r="N119" s="42" t="e">
        <f>IF($C$24,[1]!obget([1]!obcall("",$C119,"getAverage")),"")</f>
        <v>#VALUE!</v>
      </c>
    </row>
    <row r="120" spans="1:14" ht="11.85" customHeight="1" x14ac:dyDescent="0.3">
      <c r="A120" s="28" t="str">
        <f t="shared" si="2"/>
        <v/>
      </c>
      <c r="B120" s="46"/>
      <c r="C120" s="45" t="e">
        <f>IF($C$24,[1]!obcall("IM_"&amp;B120,$B$24,"[]",[1]!obMake("","int",ROW(B120)-ROW($B$27))),"")</f>
        <v>#VALUE!</v>
      </c>
      <c r="D120" s="42" t="e">
        <f>IF($C$24,[1]!obget([1]!obcall("",$C120,"get",[1]!obMake("","int",D$26))),"")</f>
        <v>#VALUE!</v>
      </c>
      <c r="E120" s="42" t="e">
        <f>IF($C$24,[1]!obget([1]!obcall("",$C120,"get",[1]!obMake("","int",E$26))),"")</f>
        <v>#VALUE!</v>
      </c>
      <c r="F120" s="42" t="e">
        <f>IF($C$24,[1]!obget([1]!obcall("",$C120,"get",[1]!obMake("","int",F$26))),"")</f>
        <v>#VALUE!</v>
      </c>
      <c r="G120" s="42" t="e">
        <f>IF($C$24,[1]!obget([1]!obcall("",$C120,"get",[1]!obMake("","int",G$26))),"")</f>
        <v>#VALUE!</v>
      </c>
      <c r="H120" s="42" t="e">
        <f>IF($C$24,[1]!obget([1]!obcall("",$C120,"get",[1]!obMake("","int",H$26))),"")</f>
        <v>#VALUE!</v>
      </c>
      <c r="I120" s="42" t="e">
        <f>IF($C$24,[1]!obget([1]!obcall("",$C120,"get",[1]!obMake("","int",I$26))),"")</f>
        <v>#VALUE!</v>
      </c>
      <c r="J120" s="42" t="e">
        <f>IF($C$24,[1]!obget([1]!obcall("",$C120,"get",[1]!obMake("","int",J$26))),"")</f>
        <v>#VALUE!</v>
      </c>
      <c r="K120" s="42" t="e">
        <f>IF($C$24,[1]!obget([1]!obcall("",$C120,"get",[1]!obMake("","int",K$26))),"")</f>
        <v>#VALUE!</v>
      </c>
      <c r="L120" s="42" t="e">
        <f>IF($C$24,[1]!obget([1]!obcall("",$C120,"get",[1]!obMake("","int",L$26))),"")</f>
        <v>#VALUE!</v>
      </c>
      <c r="M120" s="42" t="e">
        <f>IF($C$24,[1]!obget([1]!obcall("",$C120,"get",[1]!obMake("","int",M$26))),"")</f>
        <v>#VALUE!</v>
      </c>
      <c r="N120" s="42" t="e">
        <f>IF($C$24,[1]!obget([1]!obcall("",$C120,"getAverage")),"")</f>
        <v>#VALUE!</v>
      </c>
    </row>
    <row r="121" spans="1:14" ht="11.85" customHeight="1" x14ac:dyDescent="0.3">
      <c r="A121" s="28" t="str">
        <f t="shared" si="2"/>
        <v/>
      </c>
      <c r="B121" s="46"/>
      <c r="C121" s="45" t="e">
        <f>IF($C$24,[1]!obcall("IM_"&amp;B121,$B$24,"[]",[1]!obMake("","int",ROW(B121)-ROW($B$27))),"")</f>
        <v>#VALUE!</v>
      </c>
      <c r="D121" s="42" t="e">
        <f>IF($C$24,[1]!obget([1]!obcall("",$C121,"get",[1]!obMake("","int",D$26))),"")</f>
        <v>#VALUE!</v>
      </c>
      <c r="E121" s="42" t="e">
        <f>IF($C$24,[1]!obget([1]!obcall("",$C121,"get",[1]!obMake("","int",E$26))),"")</f>
        <v>#VALUE!</v>
      </c>
      <c r="F121" s="42" t="e">
        <f>IF($C$24,[1]!obget([1]!obcall("",$C121,"get",[1]!obMake("","int",F$26))),"")</f>
        <v>#VALUE!</v>
      </c>
      <c r="G121" s="42" t="e">
        <f>IF($C$24,[1]!obget([1]!obcall("",$C121,"get",[1]!obMake("","int",G$26))),"")</f>
        <v>#VALUE!</v>
      </c>
      <c r="H121" s="42" t="e">
        <f>IF($C$24,[1]!obget([1]!obcall("",$C121,"get",[1]!obMake("","int",H$26))),"")</f>
        <v>#VALUE!</v>
      </c>
      <c r="I121" s="42" t="e">
        <f>IF($C$24,[1]!obget([1]!obcall("",$C121,"get",[1]!obMake("","int",I$26))),"")</f>
        <v>#VALUE!</v>
      </c>
      <c r="J121" s="42" t="e">
        <f>IF($C$24,[1]!obget([1]!obcall("",$C121,"get",[1]!obMake("","int",J$26))),"")</f>
        <v>#VALUE!</v>
      </c>
      <c r="K121" s="42" t="e">
        <f>IF($C$24,[1]!obget([1]!obcall("",$C121,"get",[1]!obMake("","int",K$26))),"")</f>
        <v>#VALUE!</v>
      </c>
      <c r="L121" s="42" t="e">
        <f>IF($C$24,[1]!obget([1]!obcall("",$C121,"get",[1]!obMake("","int",L$26))),"")</f>
        <v>#VALUE!</v>
      </c>
      <c r="M121" s="42" t="e">
        <f>IF($C$24,[1]!obget([1]!obcall("",$C121,"get",[1]!obMake("","int",M$26))),"")</f>
        <v>#VALUE!</v>
      </c>
      <c r="N121" s="42" t="e">
        <f>IF($C$24,[1]!obget([1]!obcall("",$C121,"getAverage")),"")</f>
        <v>#VALUE!</v>
      </c>
    </row>
    <row r="122" spans="1:14" ht="11.85" customHeight="1" x14ac:dyDescent="0.3">
      <c r="A122" s="28">
        <f t="shared" si="2"/>
        <v>9.5</v>
      </c>
      <c r="B122" s="46"/>
      <c r="C122" s="45" t="e">
        <f>IF($C$24,[1]!obcall("IM_"&amp;B122,$B$24,"[]",[1]!obMake("","int",ROW(B122)-ROW($B$27))),"")</f>
        <v>#VALUE!</v>
      </c>
      <c r="D122" s="42" t="e">
        <f>IF($C$24,[1]!obget([1]!obcall("",$C122,"get",[1]!obMake("","int",D$26))),"")</f>
        <v>#VALUE!</v>
      </c>
      <c r="E122" s="42" t="e">
        <f>IF($C$24,[1]!obget([1]!obcall("",$C122,"get",[1]!obMake("","int",E$26))),"")</f>
        <v>#VALUE!</v>
      </c>
      <c r="F122" s="42" t="e">
        <f>IF($C$24,[1]!obget([1]!obcall("",$C122,"get",[1]!obMake("","int",F$26))),"")</f>
        <v>#VALUE!</v>
      </c>
      <c r="G122" s="42" t="e">
        <f>IF($C$24,[1]!obget([1]!obcall("",$C122,"get",[1]!obMake("","int",G$26))),"")</f>
        <v>#VALUE!</v>
      </c>
      <c r="H122" s="42" t="e">
        <f>IF($C$24,[1]!obget([1]!obcall("",$C122,"get",[1]!obMake("","int",H$26))),"")</f>
        <v>#VALUE!</v>
      </c>
      <c r="I122" s="42" t="e">
        <f>IF($C$24,[1]!obget([1]!obcall("",$C122,"get",[1]!obMake("","int",I$26))),"")</f>
        <v>#VALUE!</v>
      </c>
      <c r="J122" s="42" t="e">
        <f>IF($C$24,[1]!obget([1]!obcall("",$C122,"get",[1]!obMake("","int",J$26))),"")</f>
        <v>#VALUE!</v>
      </c>
      <c r="K122" s="42" t="e">
        <f>IF($C$24,[1]!obget([1]!obcall("",$C122,"get",[1]!obMake("","int",K$26))),"")</f>
        <v>#VALUE!</v>
      </c>
      <c r="L122" s="42" t="e">
        <f>IF($C$24,[1]!obget([1]!obcall("",$C122,"get",[1]!obMake("","int",L$26))),"")</f>
        <v>#VALUE!</v>
      </c>
      <c r="M122" s="42" t="e">
        <f>IF($C$24,[1]!obget([1]!obcall("",$C122,"get",[1]!obMake("","int",M$26))),"")</f>
        <v>#VALUE!</v>
      </c>
      <c r="N122" s="42" t="e">
        <f>IF($C$24,[1]!obget([1]!obcall("",$C122,"getAverage")),"")</f>
        <v>#VALUE!</v>
      </c>
    </row>
    <row r="123" spans="1:14" ht="11.85" customHeight="1" x14ac:dyDescent="0.3">
      <c r="A123" s="28" t="str">
        <f t="shared" si="2"/>
        <v/>
      </c>
      <c r="B123" s="46"/>
      <c r="C123" s="45" t="e">
        <f>IF($C$24,[1]!obcall("IM_"&amp;B123,$B$24,"[]",[1]!obMake("","int",ROW(B123)-ROW($B$27))),"")</f>
        <v>#VALUE!</v>
      </c>
      <c r="D123" s="42" t="e">
        <f>IF($C$24,[1]!obget([1]!obcall("",$C123,"get",[1]!obMake("","int",D$26))),"")</f>
        <v>#VALUE!</v>
      </c>
      <c r="E123" s="42" t="e">
        <f>IF($C$24,[1]!obget([1]!obcall("",$C123,"get",[1]!obMake("","int",E$26))),"")</f>
        <v>#VALUE!</v>
      </c>
      <c r="F123" s="42" t="e">
        <f>IF($C$24,[1]!obget([1]!obcall("",$C123,"get",[1]!obMake("","int",F$26))),"")</f>
        <v>#VALUE!</v>
      </c>
      <c r="G123" s="42" t="e">
        <f>IF($C$24,[1]!obget([1]!obcall("",$C123,"get",[1]!obMake("","int",G$26))),"")</f>
        <v>#VALUE!</v>
      </c>
      <c r="H123" s="42" t="e">
        <f>IF($C$24,[1]!obget([1]!obcall("",$C123,"get",[1]!obMake("","int",H$26))),"")</f>
        <v>#VALUE!</v>
      </c>
      <c r="I123" s="42" t="e">
        <f>IF($C$24,[1]!obget([1]!obcall("",$C123,"get",[1]!obMake("","int",I$26))),"")</f>
        <v>#VALUE!</v>
      </c>
      <c r="J123" s="42" t="e">
        <f>IF($C$24,[1]!obget([1]!obcall("",$C123,"get",[1]!obMake("","int",J$26))),"")</f>
        <v>#VALUE!</v>
      </c>
      <c r="K123" s="42" t="e">
        <f>IF($C$24,[1]!obget([1]!obcall("",$C123,"get",[1]!obMake("","int",K$26))),"")</f>
        <v>#VALUE!</v>
      </c>
      <c r="L123" s="42" t="e">
        <f>IF($C$24,[1]!obget([1]!obcall("",$C123,"get",[1]!obMake("","int",L$26))),"")</f>
        <v>#VALUE!</v>
      </c>
      <c r="M123" s="42" t="e">
        <f>IF($C$24,[1]!obget([1]!obcall("",$C123,"get",[1]!obMake("","int",M$26))),"")</f>
        <v>#VALUE!</v>
      </c>
      <c r="N123" s="42" t="e">
        <f>IF($C$24,[1]!obget([1]!obcall("",$C123,"getAverage")),"")</f>
        <v>#VALUE!</v>
      </c>
    </row>
    <row r="124" spans="1:14" ht="11.85" customHeight="1" x14ac:dyDescent="0.3">
      <c r="A124" s="28" t="str">
        <f t="shared" si="2"/>
        <v/>
      </c>
      <c r="B124" s="46"/>
      <c r="C124" s="45" t="e">
        <f>IF($C$24,[1]!obcall("IM_"&amp;B124,$B$24,"[]",[1]!obMake("","int",ROW(B124)-ROW($B$27))),"")</f>
        <v>#VALUE!</v>
      </c>
      <c r="D124" s="42" t="e">
        <f>IF($C$24,[1]!obget([1]!obcall("",$C124,"get",[1]!obMake("","int",D$26))),"")</f>
        <v>#VALUE!</v>
      </c>
      <c r="E124" s="42" t="e">
        <f>IF($C$24,[1]!obget([1]!obcall("",$C124,"get",[1]!obMake("","int",E$26))),"")</f>
        <v>#VALUE!</v>
      </c>
      <c r="F124" s="42" t="e">
        <f>IF($C$24,[1]!obget([1]!obcall("",$C124,"get",[1]!obMake("","int",F$26))),"")</f>
        <v>#VALUE!</v>
      </c>
      <c r="G124" s="42" t="e">
        <f>IF($C$24,[1]!obget([1]!obcall("",$C124,"get",[1]!obMake("","int",G$26))),"")</f>
        <v>#VALUE!</v>
      </c>
      <c r="H124" s="42" t="e">
        <f>IF($C$24,[1]!obget([1]!obcall("",$C124,"get",[1]!obMake("","int",H$26))),"")</f>
        <v>#VALUE!</v>
      </c>
      <c r="I124" s="42" t="e">
        <f>IF($C$24,[1]!obget([1]!obcall("",$C124,"get",[1]!obMake("","int",I$26))),"")</f>
        <v>#VALUE!</v>
      </c>
      <c r="J124" s="42" t="e">
        <f>IF($C$24,[1]!obget([1]!obcall("",$C124,"get",[1]!obMake("","int",J$26))),"")</f>
        <v>#VALUE!</v>
      </c>
      <c r="K124" s="42" t="e">
        <f>IF($C$24,[1]!obget([1]!obcall("",$C124,"get",[1]!obMake("","int",K$26))),"")</f>
        <v>#VALUE!</v>
      </c>
      <c r="L124" s="42" t="e">
        <f>IF($C$24,[1]!obget([1]!obcall("",$C124,"get",[1]!obMake("","int",L$26))),"")</f>
        <v>#VALUE!</v>
      </c>
      <c r="M124" s="42" t="e">
        <f>IF($C$24,[1]!obget([1]!obcall("",$C124,"get",[1]!obMake("","int",M$26))),"")</f>
        <v>#VALUE!</v>
      </c>
      <c r="N124" s="42" t="e">
        <f>IF($C$24,[1]!obget([1]!obcall("",$C124,"getAverage")),"")</f>
        <v>#VALUE!</v>
      </c>
    </row>
    <row r="125" spans="1:14" ht="11.85" customHeight="1" x14ac:dyDescent="0.3">
      <c r="A125" s="28" t="str">
        <f t="shared" si="2"/>
        <v/>
      </c>
      <c r="B125" s="46"/>
      <c r="C125" s="45" t="e">
        <f>IF($C$24,[1]!obcall("IM_"&amp;B125,$B$24,"[]",[1]!obMake("","int",ROW(B125)-ROW($B$27))),"")</f>
        <v>#VALUE!</v>
      </c>
      <c r="D125" s="42" t="e">
        <f>IF($C$24,[1]!obget([1]!obcall("",$C125,"get",[1]!obMake("","int",D$26))),"")</f>
        <v>#VALUE!</v>
      </c>
      <c r="E125" s="42" t="e">
        <f>IF($C$24,[1]!obget([1]!obcall("",$C125,"get",[1]!obMake("","int",E$26))),"")</f>
        <v>#VALUE!</v>
      </c>
      <c r="F125" s="42" t="e">
        <f>IF($C$24,[1]!obget([1]!obcall("",$C125,"get",[1]!obMake("","int",F$26))),"")</f>
        <v>#VALUE!</v>
      </c>
      <c r="G125" s="42" t="e">
        <f>IF($C$24,[1]!obget([1]!obcall("",$C125,"get",[1]!obMake("","int",G$26))),"")</f>
        <v>#VALUE!</v>
      </c>
      <c r="H125" s="42" t="e">
        <f>IF($C$24,[1]!obget([1]!obcall("",$C125,"get",[1]!obMake("","int",H$26))),"")</f>
        <v>#VALUE!</v>
      </c>
      <c r="I125" s="42" t="e">
        <f>IF($C$24,[1]!obget([1]!obcall("",$C125,"get",[1]!obMake("","int",I$26))),"")</f>
        <v>#VALUE!</v>
      </c>
      <c r="J125" s="42" t="e">
        <f>IF($C$24,[1]!obget([1]!obcall("",$C125,"get",[1]!obMake("","int",J$26))),"")</f>
        <v>#VALUE!</v>
      </c>
      <c r="K125" s="42" t="e">
        <f>IF($C$24,[1]!obget([1]!obcall("",$C125,"get",[1]!obMake("","int",K$26))),"")</f>
        <v>#VALUE!</v>
      </c>
      <c r="L125" s="42" t="e">
        <f>IF($C$24,[1]!obget([1]!obcall("",$C125,"get",[1]!obMake("","int",L$26))),"")</f>
        <v>#VALUE!</v>
      </c>
      <c r="M125" s="42" t="e">
        <f>IF($C$24,[1]!obget([1]!obcall("",$C125,"get",[1]!obMake("","int",M$26))),"")</f>
        <v>#VALUE!</v>
      </c>
      <c r="N125" s="42" t="e">
        <f>IF($C$24,[1]!obget([1]!obcall("",$C125,"getAverage")),"")</f>
        <v>#VALUE!</v>
      </c>
    </row>
    <row r="126" spans="1:14" ht="11.85" customHeight="1" x14ac:dyDescent="0.3">
      <c r="A126" s="28" t="str">
        <f t="shared" si="2"/>
        <v/>
      </c>
      <c r="B126" s="46"/>
      <c r="C126" s="45" t="e">
        <f>IF($C$24,[1]!obcall("IM_"&amp;B126,$B$24,"[]",[1]!obMake("","int",ROW(B126)-ROW($B$27))),"")</f>
        <v>#VALUE!</v>
      </c>
      <c r="D126" s="42" t="e">
        <f>IF($C$24,[1]!obget([1]!obcall("",$C126,"get",[1]!obMake("","int",D$26))),"")</f>
        <v>#VALUE!</v>
      </c>
      <c r="E126" s="42" t="e">
        <f>IF($C$24,[1]!obget([1]!obcall("",$C126,"get",[1]!obMake("","int",E$26))),"")</f>
        <v>#VALUE!</v>
      </c>
      <c r="F126" s="42" t="e">
        <f>IF($C$24,[1]!obget([1]!obcall("",$C126,"get",[1]!obMake("","int",F$26))),"")</f>
        <v>#VALUE!</v>
      </c>
      <c r="G126" s="42" t="e">
        <f>IF($C$24,[1]!obget([1]!obcall("",$C126,"get",[1]!obMake("","int",G$26))),"")</f>
        <v>#VALUE!</v>
      </c>
      <c r="H126" s="42" t="e">
        <f>IF($C$24,[1]!obget([1]!obcall("",$C126,"get",[1]!obMake("","int",H$26))),"")</f>
        <v>#VALUE!</v>
      </c>
      <c r="I126" s="42" t="e">
        <f>IF($C$24,[1]!obget([1]!obcall("",$C126,"get",[1]!obMake("","int",I$26))),"")</f>
        <v>#VALUE!</v>
      </c>
      <c r="J126" s="42" t="e">
        <f>IF($C$24,[1]!obget([1]!obcall("",$C126,"get",[1]!obMake("","int",J$26))),"")</f>
        <v>#VALUE!</v>
      </c>
      <c r="K126" s="42" t="e">
        <f>IF($C$24,[1]!obget([1]!obcall("",$C126,"get",[1]!obMake("","int",K$26))),"")</f>
        <v>#VALUE!</v>
      </c>
      <c r="L126" s="42" t="e">
        <f>IF($C$24,[1]!obget([1]!obcall("",$C126,"get",[1]!obMake("","int",L$26))),"")</f>
        <v>#VALUE!</v>
      </c>
      <c r="M126" s="42" t="e">
        <f>IF($C$24,[1]!obget([1]!obcall("",$C126,"get",[1]!obMake("","int",M$26))),"")</f>
        <v>#VALUE!</v>
      </c>
      <c r="N126" s="42" t="e">
        <f>IF($C$24,[1]!obget([1]!obcall("",$C126,"getAverage")),"")</f>
        <v>#VALUE!</v>
      </c>
    </row>
    <row r="127" spans="1:14" ht="11.85" customHeight="1" x14ac:dyDescent="0.3">
      <c r="A127" s="28">
        <f t="shared" si="2"/>
        <v>10</v>
      </c>
      <c r="B127" s="46"/>
      <c r="C127" s="45" t="e">
        <f>IF($C$24,[1]!obcall("IM_"&amp;B127,$B$24,"[]",[1]!obMake("","int",ROW(B127)-ROW($B$27))),"")</f>
        <v>#VALUE!</v>
      </c>
      <c r="D127" s="42" t="e">
        <f>IF($C$24,[1]!obget([1]!obcall("",$C127,"get",[1]!obMake("","int",D$26))),"")</f>
        <v>#VALUE!</v>
      </c>
      <c r="E127" s="42" t="e">
        <f>IF($C$24,[1]!obget([1]!obcall("",$C127,"get",[1]!obMake("","int",E$26))),"")</f>
        <v>#VALUE!</v>
      </c>
      <c r="F127" s="42" t="e">
        <f>IF($C$24,[1]!obget([1]!obcall("",$C127,"get",[1]!obMake("","int",F$26))),"")</f>
        <v>#VALUE!</v>
      </c>
      <c r="G127" s="42" t="e">
        <f>IF($C$24,[1]!obget([1]!obcall("",$C127,"get",[1]!obMake("","int",G$26))),"")</f>
        <v>#VALUE!</v>
      </c>
      <c r="H127" s="42" t="e">
        <f>IF($C$24,[1]!obget([1]!obcall("",$C127,"get",[1]!obMake("","int",H$26))),"")</f>
        <v>#VALUE!</v>
      </c>
      <c r="I127" s="42" t="e">
        <f>IF($C$24,[1]!obget([1]!obcall("",$C127,"get",[1]!obMake("","int",I$26))),"")</f>
        <v>#VALUE!</v>
      </c>
      <c r="J127" s="42" t="e">
        <f>IF($C$24,[1]!obget([1]!obcall("",$C127,"get",[1]!obMake("","int",J$26))),"")</f>
        <v>#VALUE!</v>
      </c>
      <c r="K127" s="42" t="e">
        <f>IF($C$24,[1]!obget([1]!obcall("",$C127,"get",[1]!obMake("","int",K$26))),"")</f>
        <v>#VALUE!</v>
      </c>
      <c r="L127" s="42" t="e">
        <f>IF($C$24,[1]!obget([1]!obcall("",$C127,"get",[1]!obMake("","int",L$26))),"")</f>
        <v>#VALUE!</v>
      </c>
      <c r="M127" s="42" t="e">
        <f>IF($C$24,[1]!obget([1]!obcall("",$C127,"get",[1]!obMake("","int",M$26))),"")</f>
        <v>#VALUE!</v>
      </c>
      <c r="N127" s="42" t="e">
        <f>IF($C$24,[1]!obget([1]!obcall("",$C127,"getAverage")),"")</f>
        <v>#VALUE!</v>
      </c>
    </row>
    <row r="128" spans="1:14" ht="11.85" customHeight="1" x14ac:dyDescent="0.3">
      <c r="A128" s="28" t="str">
        <f t="shared" si="2"/>
        <v/>
      </c>
      <c r="B128" s="46"/>
      <c r="C128" s="45" t="e">
        <f>IF($C$24,[1]!obcall("IM_"&amp;B128,$B$24,"[]",[1]!obMake("","int",ROW(B128)-ROW($B$27))),"")</f>
        <v>#VALUE!</v>
      </c>
      <c r="D128" s="42" t="e">
        <f>IF($C$24,[1]!obget([1]!obcall("",$C128,"get",[1]!obMake("","int",D$26))),"")</f>
        <v>#VALUE!</v>
      </c>
      <c r="E128" s="42" t="e">
        <f>IF($C$24,[1]!obget([1]!obcall("",$C128,"get",[1]!obMake("","int",E$26))),"")</f>
        <v>#VALUE!</v>
      </c>
      <c r="F128" s="42" t="e">
        <f>IF($C$24,[1]!obget([1]!obcall("",$C128,"get",[1]!obMake("","int",F$26))),"")</f>
        <v>#VALUE!</v>
      </c>
      <c r="G128" s="42" t="e">
        <f>IF($C$24,[1]!obget([1]!obcall("",$C128,"get",[1]!obMake("","int",G$26))),"")</f>
        <v>#VALUE!</v>
      </c>
      <c r="H128" s="42" t="e">
        <f>IF($C$24,[1]!obget([1]!obcall("",$C128,"get",[1]!obMake("","int",H$26))),"")</f>
        <v>#VALUE!</v>
      </c>
      <c r="I128" s="42" t="e">
        <f>IF($C$24,[1]!obget([1]!obcall("",$C128,"get",[1]!obMake("","int",I$26))),"")</f>
        <v>#VALUE!</v>
      </c>
      <c r="J128" s="42" t="e">
        <f>IF($C$24,[1]!obget([1]!obcall("",$C128,"get",[1]!obMake("","int",J$26))),"")</f>
        <v>#VALUE!</v>
      </c>
      <c r="K128" s="42" t="e">
        <f>IF($C$24,[1]!obget([1]!obcall("",$C128,"get",[1]!obMake("","int",K$26))),"")</f>
        <v>#VALUE!</v>
      </c>
      <c r="L128" s="42" t="e">
        <f>IF($C$24,[1]!obget([1]!obcall("",$C128,"get",[1]!obMake("","int",L$26))),"")</f>
        <v>#VALUE!</v>
      </c>
      <c r="M128" s="42" t="e">
        <f>IF($C$24,[1]!obget([1]!obcall("",$C128,"get",[1]!obMake("","int",M$26))),"")</f>
        <v>#VALUE!</v>
      </c>
      <c r="N128" s="42" t="e">
        <f>IF($C$24,[1]!obget([1]!obcall("",$C128,"getAverage")),"")</f>
        <v>#VALUE!</v>
      </c>
    </row>
    <row r="129" spans="1:14" ht="11.85" customHeight="1" x14ac:dyDescent="0.3">
      <c r="A129" s="28" t="str">
        <f t="shared" si="2"/>
        <v/>
      </c>
      <c r="B129" s="46"/>
      <c r="C129" s="45" t="e">
        <f>IF($C$24,[1]!obcall("IM_"&amp;B129,$B$24,"[]",[1]!obMake("","int",ROW(B129)-ROW($B$27))),"")</f>
        <v>#VALUE!</v>
      </c>
      <c r="D129" s="42" t="e">
        <f>IF($C$24,[1]!obget([1]!obcall("",$C129,"get",[1]!obMake("","int",D$26))),"")</f>
        <v>#VALUE!</v>
      </c>
      <c r="E129" s="42" t="e">
        <f>IF($C$24,[1]!obget([1]!obcall("",$C129,"get",[1]!obMake("","int",E$26))),"")</f>
        <v>#VALUE!</v>
      </c>
      <c r="F129" s="42" t="e">
        <f>IF($C$24,[1]!obget([1]!obcall("",$C129,"get",[1]!obMake("","int",F$26))),"")</f>
        <v>#VALUE!</v>
      </c>
      <c r="G129" s="42" t="e">
        <f>IF($C$24,[1]!obget([1]!obcall("",$C129,"get",[1]!obMake("","int",G$26))),"")</f>
        <v>#VALUE!</v>
      </c>
      <c r="H129" s="42" t="e">
        <f>IF($C$24,[1]!obget([1]!obcall("",$C129,"get",[1]!obMake("","int",H$26))),"")</f>
        <v>#VALUE!</v>
      </c>
      <c r="I129" s="42" t="e">
        <f>IF($C$24,[1]!obget([1]!obcall("",$C129,"get",[1]!obMake("","int",I$26))),"")</f>
        <v>#VALUE!</v>
      </c>
      <c r="J129" s="42" t="e">
        <f>IF($C$24,[1]!obget([1]!obcall("",$C129,"get",[1]!obMake("","int",J$26))),"")</f>
        <v>#VALUE!</v>
      </c>
      <c r="K129" s="42" t="e">
        <f>IF($C$24,[1]!obget([1]!obcall("",$C129,"get",[1]!obMake("","int",K$26))),"")</f>
        <v>#VALUE!</v>
      </c>
      <c r="L129" s="42" t="e">
        <f>IF($C$24,[1]!obget([1]!obcall("",$C129,"get",[1]!obMake("","int",L$26))),"")</f>
        <v>#VALUE!</v>
      </c>
      <c r="M129" s="42" t="e">
        <f>IF($C$24,[1]!obget([1]!obcall("",$C129,"get",[1]!obMake("","int",M$26))),"")</f>
        <v>#VALUE!</v>
      </c>
      <c r="N129" s="42" t="e">
        <f>IF($C$24,[1]!obget([1]!obcall("",$C129,"getAverage")),"")</f>
        <v>#VALUE!</v>
      </c>
    </row>
    <row r="130" spans="1:14" ht="11.85" customHeight="1" x14ac:dyDescent="0.3">
      <c r="A130" s="28" t="str">
        <f t="shared" si="2"/>
        <v/>
      </c>
      <c r="B130" s="46"/>
      <c r="C130" s="45" t="e">
        <f>IF($C$24,[1]!obcall("IM_"&amp;B130,$B$24,"[]",[1]!obMake("","int",ROW(B130)-ROW($B$27))),"")</f>
        <v>#VALUE!</v>
      </c>
      <c r="D130" s="42" t="e">
        <f>IF($C$24,[1]!obget([1]!obcall("",$C130,"get",[1]!obMake("","int",D$26))),"")</f>
        <v>#VALUE!</v>
      </c>
      <c r="E130" s="42" t="e">
        <f>IF($C$24,[1]!obget([1]!obcall("",$C130,"get",[1]!obMake("","int",E$26))),"")</f>
        <v>#VALUE!</v>
      </c>
      <c r="F130" s="42" t="e">
        <f>IF($C$24,[1]!obget([1]!obcall("",$C130,"get",[1]!obMake("","int",F$26))),"")</f>
        <v>#VALUE!</v>
      </c>
      <c r="G130" s="42" t="e">
        <f>IF($C$24,[1]!obget([1]!obcall("",$C130,"get",[1]!obMake("","int",G$26))),"")</f>
        <v>#VALUE!</v>
      </c>
      <c r="H130" s="42" t="e">
        <f>IF($C$24,[1]!obget([1]!obcall("",$C130,"get",[1]!obMake("","int",H$26))),"")</f>
        <v>#VALUE!</v>
      </c>
      <c r="I130" s="42" t="e">
        <f>IF($C$24,[1]!obget([1]!obcall("",$C130,"get",[1]!obMake("","int",I$26))),"")</f>
        <v>#VALUE!</v>
      </c>
      <c r="J130" s="42" t="e">
        <f>IF($C$24,[1]!obget([1]!obcall("",$C130,"get",[1]!obMake("","int",J$26))),"")</f>
        <v>#VALUE!</v>
      </c>
      <c r="K130" s="42" t="e">
        <f>IF($C$24,[1]!obget([1]!obcall("",$C130,"get",[1]!obMake("","int",K$26))),"")</f>
        <v>#VALUE!</v>
      </c>
      <c r="L130" s="42" t="e">
        <f>IF($C$24,[1]!obget([1]!obcall("",$C130,"get",[1]!obMake("","int",L$26))),"")</f>
        <v>#VALUE!</v>
      </c>
      <c r="M130" s="42" t="e">
        <f>IF($C$24,[1]!obget([1]!obcall("",$C130,"get",[1]!obMake("","int",M$26))),"")</f>
        <v>#VALUE!</v>
      </c>
      <c r="N130" s="42" t="e">
        <f>IF($C$24,[1]!obget([1]!obcall("",$C130,"getAverage")),"")</f>
        <v>#VALUE!</v>
      </c>
    </row>
    <row r="131" spans="1:14" ht="11.85" customHeight="1" x14ac:dyDescent="0.3">
      <c r="A131" s="28" t="str">
        <f t="shared" si="2"/>
        <v/>
      </c>
      <c r="B131" s="46"/>
      <c r="C131" s="45" t="e">
        <f>IF($C$24,[1]!obcall("IM_"&amp;B131,$B$24,"[]",[1]!obMake("","int",ROW(B131)-ROW($B$27))),"")</f>
        <v>#VALUE!</v>
      </c>
      <c r="D131" s="42" t="e">
        <f>IF($C$24,[1]!obget([1]!obcall("",$C131,"get",[1]!obMake("","int",D$26))),"")</f>
        <v>#VALUE!</v>
      </c>
      <c r="E131" s="42" t="e">
        <f>IF($C$24,[1]!obget([1]!obcall("",$C131,"get",[1]!obMake("","int",E$26))),"")</f>
        <v>#VALUE!</v>
      </c>
      <c r="F131" s="42" t="e">
        <f>IF($C$24,[1]!obget([1]!obcall("",$C131,"get",[1]!obMake("","int",F$26))),"")</f>
        <v>#VALUE!</v>
      </c>
      <c r="G131" s="42" t="e">
        <f>IF($C$24,[1]!obget([1]!obcall("",$C131,"get",[1]!obMake("","int",G$26))),"")</f>
        <v>#VALUE!</v>
      </c>
      <c r="H131" s="42" t="e">
        <f>IF($C$24,[1]!obget([1]!obcall("",$C131,"get",[1]!obMake("","int",H$26))),"")</f>
        <v>#VALUE!</v>
      </c>
      <c r="I131" s="42" t="e">
        <f>IF($C$24,[1]!obget([1]!obcall("",$C131,"get",[1]!obMake("","int",I$26))),"")</f>
        <v>#VALUE!</v>
      </c>
      <c r="J131" s="42" t="e">
        <f>IF($C$24,[1]!obget([1]!obcall("",$C131,"get",[1]!obMake("","int",J$26))),"")</f>
        <v>#VALUE!</v>
      </c>
      <c r="K131" s="42" t="e">
        <f>IF($C$24,[1]!obget([1]!obcall("",$C131,"get",[1]!obMake("","int",K$26))),"")</f>
        <v>#VALUE!</v>
      </c>
      <c r="L131" s="42" t="e">
        <f>IF($C$24,[1]!obget([1]!obcall("",$C131,"get",[1]!obMake("","int",L$26))),"")</f>
        <v>#VALUE!</v>
      </c>
      <c r="M131" s="42" t="e">
        <f>IF($C$24,[1]!obget([1]!obcall("",$C131,"get",[1]!obMake("","int",M$26))),"")</f>
        <v>#VALUE!</v>
      </c>
      <c r="N131" s="42" t="e">
        <f>IF($C$24,[1]!obget([1]!obcall("",$C131,"getAverage")),"")</f>
        <v>#VALUE!</v>
      </c>
    </row>
    <row r="132" spans="1:14" ht="11.85" customHeight="1" x14ac:dyDescent="0.3">
      <c r="A132" s="28">
        <f t="shared" si="2"/>
        <v>10.5</v>
      </c>
      <c r="B132" s="46"/>
      <c r="C132" s="45" t="e">
        <f>IF($C$24,[1]!obcall("IM_"&amp;B132,$B$24,"[]",[1]!obMake("","int",ROW(B132)-ROW($B$27))),"")</f>
        <v>#VALUE!</v>
      </c>
      <c r="D132" s="42" t="e">
        <f>IF($C$24,[1]!obget([1]!obcall("",$C132,"get",[1]!obMake("","int",D$26))),"")</f>
        <v>#VALUE!</v>
      </c>
      <c r="E132" s="42" t="e">
        <f>IF($C$24,[1]!obget([1]!obcall("",$C132,"get",[1]!obMake("","int",E$26))),"")</f>
        <v>#VALUE!</v>
      </c>
      <c r="F132" s="42" t="e">
        <f>IF($C$24,[1]!obget([1]!obcall("",$C132,"get",[1]!obMake("","int",F$26))),"")</f>
        <v>#VALUE!</v>
      </c>
      <c r="G132" s="42" t="e">
        <f>IF($C$24,[1]!obget([1]!obcall("",$C132,"get",[1]!obMake("","int",G$26))),"")</f>
        <v>#VALUE!</v>
      </c>
      <c r="H132" s="42" t="e">
        <f>IF($C$24,[1]!obget([1]!obcall("",$C132,"get",[1]!obMake("","int",H$26))),"")</f>
        <v>#VALUE!</v>
      </c>
      <c r="I132" s="42" t="e">
        <f>IF($C$24,[1]!obget([1]!obcall("",$C132,"get",[1]!obMake("","int",I$26))),"")</f>
        <v>#VALUE!</v>
      </c>
      <c r="J132" s="42" t="e">
        <f>IF($C$24,[1]!obget([1]!obcall("",$C132,"get",[1]!obMake("","int",J$26))),"")</f>
        <v>#VALUE!</v>
      </c>
      <c r="K132" s="42" t="e">
        <f>IF($C$24,[1]!obget([1]!obcall("",$C132,"get",[1]!obMake("","int",K$26))),"")</f>
        <v>#VALUE!</v>
      </c>
      <c r="L132" s="42" t="e">
        <f>IF($C$24,[1]!obget([1]!obcall("",$C132,"get",[1]!obMake("","int",L$26))),"")</f>
        <v>#VALUE!</v>
      </c>
      <c r="M132" s="42" t="e">
        <f>IF($C$24,[1]!obget([1]!obcall("",$C132,"get",[1]!obMake("","int",M$26))),"")</f>
        <v>#VALUE!</v>
      </c>
      <c r="N132" s="42" t="e">
        <f>IF($C$24,[1]!obget([1]!obcall("",$C132,"getAverage")),"")</f>
        <v>#VALUE!</v>
      </c>
    </row>
    <row r="133" spans="1:14" ht="11.85" customHeight="1" x14ac:dyDescent="0.3">
      <c r="A133" s="28" t="str">
        <f t="shared" si="2"/>
        <v/>
      </c>
      <c r="B133" s="46"/>
      <c r="C133" s="45" t="e">
        <f>IF($C$24,[1]!obcall("IM_"&amp;B133,$B$24,"[]",[1]!obMake("","int",ROW(B133)-ROW($B$27))),"")</f>
        <v>#VALUE!</v>
      </c>
      <c r="D133" s="42" t="e">
        <f>IF($C$24,[1]!obget([1]!obcall("",$C133,"get",[1]!obMake("","int",D$26))),"")</f>
        <v>#VALUE!</v>
      </c>
      <c r="E133" s="42" t="e">
        <f>IF($C$24,[1]!obget([1]!obcall("",$C133,"get",[1]!obMake("","int",E$26))),"")</f>
        <v>#VALUE!</v>
      </c>
      <c r="F133" s="42" t="e">
        <f>IF($C$24,[1]!obget([1]!obcall("",$C133,"get",[1]!obMake("","int",F$26))),"")</f>
        <v>#VALUE!</v>
      </c>
      <c r="G133" s="42" t="e">
        <f>IF($C$24,[1]!obget([1]!obcall("",$C133,"get",[1]!obMake("","int",G$26))),"")</f>
        <v>#VALUE!</v>
      </c>
      <c r="H133" s="42" t="e">
        <f>IF($C$24,[1]!obget([1]!obcall("",$C133,"get",[1]!obMake("","int",H$26))),"")</f>
        <v>#VALUE!</v>
      </c>
      <c r="I133" s="42" t="e">
        <f>IF($C$24,[1]!obget([1]!obcall("",$C133,"get",[1]!obMake("","int",I$26))),"")</f>
        <v>#VALUE!</v>
      </c>
      <c r="J133" s="42" t="e">
        <f>IF($C$24,[1]!obget([1]!obcall("",$C133,"get",[1]!obMake("","int",J$26))),"")</f>
        <v>#VALUE!</v>
      </c>
      <c r="K133" s="42" t="e">
        <f>IF($C$24,[1]!obget([1]!obcall("",$C133,"get",[1]!obMake("","int",K$26))),"")</f>
        <v>#VALUE!</v>
      </c>
      <c r="L133" s="42" t="e">
        <f>IF($C$24,[1]!obget([1]!obcall("",$C133,"get",[1]!obMake("","int",L$26))),"")</f>
        <v>#VALUE!</v>
      </c>
      <c r="M133" s="42" t="e">
        <f>IF($C$24,[1]!obget([1]!obcall("",$C133,"get",[1]!obMake("","int",M$26))),"")</f>
        <v>#VALUE!</v>
      </c>
      <c r="N133" s="42" t="e">
        <f>IF($C$24,[1]!obget([1]!obcall("",$C133,"getAverage")),"")</f>
        <v>#VALUE!</v>
      </c>
    </row>
    <row r="134" spans="1:14" ht="11.85" customHeight="1" x14ac:dyDescent="0.3">
      <c r="A134" s="28" t="str">
        <f t="shared" si="2"/>
        <v/>
      </c>
      <c r="B134" s="46"/>
      <c r="C134" s="45" t="e">
        <f>IF($C$24,[1]!obcall("IM_"&amp;B134,$B$24,"[]",[1]!obMake("","int",ROW(B134)-ROW($B$27))),"")</f>
        <v>#VALUE!</v>
      </c>
      <c r="D134" s="42" t="e">
        <f>IF($C$24,[1]!obget([1]!obcall("",$C134,"get",[1]!obMake("","int",D$26))),"")</f>
        <v>#VALUE!</v>
      </c>
      <c r="E134" s="42" t="e">
        <f>IF($C$24,[1]!obget([1]!obcall("",$C134,"get",[1]!obMake("","int",E$26))),"")</f>
        <v>#VALUE!</v>
      </c>
      <c r="F134" s="42" t="e">
        <f>IF($C$24,[1]!obget([1]!obcall("",$C134,"get",[1]!obMake("","int",F$26))),"")</f>
        <v>#VALUE!</v>
      </c>
      <c r="G134" s="42" t="e">
        <f>IF($C$24,[1]!obget([1]!obcall("",$C134,"get",[1]!obMake("","int",G$26))),"")</f>
        <v>#VALUE!</v>
      </c>
      <c r="H134" s="42" t="e">
        <f>IF($C$24,[1]!obget([1]!obcall("",$C134,"get",[1]!obMake("","int",H$26))),"")</f>
        <v>#VALUE!</v>
      </c>
      <c r="I134" s="42" t="e">
        <f>IF($C$24,[1]!obget([1]!obcall("",$C134,"get",[1]!obMake("","int",I$26))),"")</f>
        <v>#VALUE!</v>
      </c>
      <c r="J134" s="42" t="e">
        <f>IF($C$24,[1]!obget([1]!obcall("",$C134,"get",[1]!obMake("","int",J$26))),"")</f>
        <v>#VALUE!</v>
      </c>
      <c r="K134" s="42" t="e">
        <f>IF($C$24,[1]!obget([1]!obcall("",$C134,"get",[1]!obMake("","int",K$26))),"")</f>
        <v>#VALUE!</v>
      </c>
      <c r="L134" s="42" t="e">
        <f>IF($C$24,[1]!obget([1]!obcall("",$C134,"get",[1]!obMake("","int",L$26))),"")</f>
        <v>#VALUE!</v>
      </c>
      <c r="M134" s="42" t="e">
        <f>IF($C$24,[1]!obget([1]!obcall("",$C134,"get",[1]!obMake("","int",M$26))),"")</f>
        <v>#VALUE!</v>
      </c>
      <c r="N134" s="42" t="e">
        <f>IF($C$24,[1]!obget([1]!obcall("",$C134,"getAverage")),"")</f>
        <v>#VALUE!</v>
      </c>
    </row>
    <row r="135" spans="1:14" ht="11.85" customHeight="1" x14ac:dyDescent="0.3">
      <c r="A135" s="28" t="str">
        <f t="shared" si="2"/>
        <v/>
      </c>
      <c r="B135" s="46"/>
      <c r="C135" s="45" t="e">
        <f>IF($C$24,[1]!obcall("IM_"&amp;B135,$B$24,"[]",[1]!obMake("","int",ROW(B135)-ROW($B$27))),"")</f>
        <v>#VALUE!</v>
      </c>
      <c r="D135" s="42" t="e">
        <f>IF($C$24,[1]!obget([1]!obcall("",$C135,"get",[1]!obMake("","int",D$26))),"")</f>
        <v>#VALUE!</v>
      </c>
      <c r="E135" s="42" t="e">
        <f>IF($C$24,[1]!obget([1]!obcall("",$C135,"get",[1]!obMake("","int",E$26))),"")</f>
        <v>#VALUE!</v>
      </c>
      <c r="F135" s="42" t="e">
        <f>IF($C$24,[1]!obget([1]!obcall("",$C135,"get",[1]!obMake("","int",F$26))),"")</f>
        <v>#VALUE!</v>
      </c>
      <c r="G135" s="42" t="e">
        <f>IF($C$24,[1]!obget([1]!obcall("",$C135,"get",[1]!obMake("","int",G$26))),"")</f>
        <v>#VALUE!</v>
      </c>
      <c r="H135" s="42" t="e">
        <f>IF($C$24,[1]!obget([1]!obcall("",$C135,"get",[1]!obMake("","int",H$26))),"")</f>
        <v>#VALUE!</v>
      </c>
      <c r="I135" s="42" t="e">
        <f>IF($C$24,[1]!obget([1]!obcall("",$C135,"get",[1]!obMake("","int",I$26))),"")</f>
        <v>#VALUE!</v>
      </c>
      <c r="J135" s="42" t="e">
        <f>IF($C$24,[1]!obget([1]!obcall("",$C135,"get",[1]!obMake("","int",J$26))),"")</f>
        <v>#VALUE!</v>
      </c>
      <c r="K135" s="42" t="e">
        <f>IF($C$24,[1]!obget([1]!obcall("",$C135,"get",[1]!obMake("","int",K$26))),"")</f>
        <v>#VALUE!</v>
      </c>
      <c r="L135" s="42" t="e">
        <f>IF($C$24,[1]!obget([1]!obcall("",$C135,"get",[1]!obMake("","int",L$26))),"")</f>
        <v>#VALUE!</v>
      </c>
      <c r="M135" s="42" t="e">
        <f>IF($C$24,[1]!obget([1]!obcall("",$C135,"get",[1]!obMake("","int",M$26))),"")</f>
        <v>#VALUE!</v>
      </c>
      <c r="N135" s="42" t="e">
        <f>IF($C$24,[1]!obget([1]!obcall("",$C135,"getAverage")),"")</f>
        <v>#VALUE!</v>
      </c>
    </row>
    <row r="136" spans="1:14" ht="11.85" customHeight="1" x14ac:dyDescent="0.3">
      <c r="A136" s="28" t="str">
        <f t="shared" si="2"/>
        <v/>
      </c>
      <c r="B136" s="46"/>
      <c r="C136" s="45" t="e">
        <f>IF($C$24,[1]!obcall("IM_"&amp;B136,$B$24,"[]",[1]!obMake("","int",ROW(B136)-ROW($B$27))),"")</f>
        <v>#VALUE!</v>
      </c>
      <c r="D136" s="42" t="e">
        <f>IF($C$24,[1]!obget([1]!obcall("",$C136,"get",[1]!obMake("","int",D$26))),"")</f>
        <v>#VALUE!</v>
      </c>
      <c r="E136" s="42" t="e">
        <f>IF($C$24,[1]!obget([1]!obcall("",$C136,"get",[1]!obMake("","int",E$26))),"")</f>
        <v>#VALUE!</v>
      </c>
      <c r="F136" s="42" t="e">
        <f>IF($C$24,[1]!obget([1]!obcall("",$C136,"get",[1]!obMake("","int",F$26))),"")</f>
        <v>#VALUE!</v>
      </c>
      <c r="G136" s="42" t="e">
        <f>IF($C$24,[1]!obget([1]!obcall("",$C136,"get",[1]!obMake("","int",G$26))),"")</f>
        <v>#VALUE!</v>
      </c>
      <c r="H136" s="42" t="e">
        <f>IF($C$24,[1]!obget([1]!obcall("",$C136,"get",[1]!obMake("","int",H$26))),"")</f>
        <v>#VALUE!</v>
      </c>
      <c r="I136" s="42" t="e">
        <f>IF($C$24,[1]!obget([1]!obcall("",$C136,"get",[1]!obMake("","int",I$26))),"")</f>
        <v>#VALUE!</v>
      </c>
      <c r="J136" s="42" t="e">
        <f>IF($C$24,[1]!obget([1]!obcall("",$C136,"get",[1]!obMake("","int",J$26))),"")</f>
        <v>#VALUE!</v>
      </c>
      <c r="K136" s="42" t="e">
        <f>IF($C$24,[1]!obget([1]!obcall("",$C136,"get",[1]!obMake("","int",K$26))),"")</f>
        <v>#VALUE!</v>
      </c>
      <c r="L136" s="42" t="e">
        <f>IF($C$24,[1]!obget([1]!obcall("",$C136,"get",[1]!obMake("","int",L$26))),"")</f>
        <v>#VALUE!</v>
      </c>
      <c r="M136" s="42" t="e">
        <f>IF($C$24,[1]!obget([1]!obcall("",$C136,"get",[1]!obMake("","int",M$26))),"")</f>
        <v>#VALUE!</v>
      </c>
      <c r="N136" s="42" t="e">
        <f>IF($C$24,[1]!obget([1]!obcall("",$C136,"getAverage")),"")</f>
        <v>#VALUE!</v>
      </c>
    </row>
    <row r="137" spans="1:14" ht="11.85" customHeight="1" x14ac:dyDescent="0.3">
      <c r="A137" s="28">
        <f t="shared" si="2"/>
        <v>11</v>
      </c>
      <c r="B137" s="46"/>
      <c r="C137" s="45" t="e">
        <f>IF($C$24,[1]!obcall("IM_"&amp;B137,$B$24,"[]",[1]!obMake("","int",ROW(B137)-ROW($B$27))),"")</f>
        <v>#VALUE!</v>
      </c>
      <c r="D137" s="42" t="e">
        <f>IF($C$24,[1]!obget([1]!obcall("",$C137,"get",[1]!obMake("","int",D$26))),"")</f>
        <v>#VALUE!</v>
      </c>
      <c r="E137" s="42" t="e">
        <f>IF($C$24,[1]!obget([1]!obcall("",$C137,"get",[1]!obMake("","int",E$26))),"")</f>
        <v>#VALUE!</v>
      </c>
      <c r="F137" s="42" t="e">
        <f>IF($C$24,[1]!obget([1]!obcall("",$C137,"get",[1]!obMake("","int",F$26))),"")</f>
        <v>#VALUE!</v>
      </c>
      <c r="G137" s="42" t="e">
        <f>IF($C$24,[1]!obget([1]!obcall("",$C137,"get",[1]!obMake("","int",G$26))),"")</f>
        <v>#VALUE!</v>
      </c>
      <c r="H137" s="42" t="e">
        <f>IF($C$24,[1]!obget([1]!obcall("",$C137,"get",[1]!obMake("","int",H$26))),"")</f>
        <v>#VALUE!</v>
      </c>
      <c r="I137" s="42" t="e">
        <f>IF($C$24,[1]!obget([1]!obcall("",$C137,"get",[1]!obMake("","int",I$26))),"")</f>
        <v>#VALUE!</v>
      </c>
      <c r="J137" s="42" t="e">
        <f>IF($C$24,[1]!obget([1]!obcall("",$C137,"get",[1]!obMake("","int",J$26))),"")</f>
        <v>#VALUE!</v>
      </c>
      <c r="K137" s="42" t="e">
        <f>IF($C$24,[1]!obget([1]!obcall("",$C137,"get",[1]!obMake("","int",K$26))),"")</f>
        <v>#VALUE!</v>
      </c>
      <c r="L137" s="42" t="e">
        <f>IF($C$24,[1]!obget([1]!obcall("",$C137,"get",[1]!obMake("","int",L$26))),"")</f>
        <v>#VALUE!</v>
      </c>
      <c r="M137" s="42" t="e">
        <f>IF($C$24,[1]!obget([1]!obcall("",$C137,"get",[1]!obMake("","int",M$26))),"")</f>
        <v>#VALUE!</v>
      </c>
      <c r="N137" s="42" t="e">
        <f>IF($C$24,[1]!obget([1]!obcall("",$C137,"getAverage")),"")</f>
        <v>#VALUE!</v>
      </c>
    </row>
    <row r="138" spans="1:14" ht="11.85" customHeight="1" x14ac:dyDescent="0.3">
      <c r="A138" s="28" t="str">
        <f t="shared" si="2"/>
        <v/>
      </c>
      <c r="B138" s="46"/>
      <c r="C138" s="45" t="e">
        <f>IF($C$24,[1]!obcall("IM_"&amp;B138,$B$24,"[]",[1]!obMake("","int",ROW(B138)-ROW($B$27))),"")</f>
        <v>#VALUE!</v>
      </c>
      <c r="D138" s="42" t="e">
        <f>IF($C$24,[1]!obget([1]!obcall("",$C138,"get",[1]!obMake("","int",D$26))),"")</f>
        <v>#VALUE!</v>
      </c>
      <c r="E138" s="42" t="e">
        <f>IF($C$24,[1]!obget([1]!obcall("",$C138,"get",[1]!obMake("","int",E$26))),"")</f>
        <v>#VALUE!</v>
      </c>
      <c r="F138" s="42" t="e">
        <f>IF($C$24,[1]!obget([1]!obcall("",$C138,"get",[1]!obMake("","int",F$26))),"")</f>
        <v>#VALUE!</v>
      </c>
      <c r="G138" s="42" t="e">
        <f>IF($C$24,[1]!obget([1]!obcall("",$C138,"get",[1]!obMake("","int",G$26))),"")</f>
        <v>#VALUE!</v>
      </c>
      <c r="H138" s="42" t="e">
        <f>IF($C$24,[1]!obget([1]!obcall("",$C138,"get",[1]!obMake("","int",H$26))),"")</f>
        <v>#VALUE!</v>
      </c>
      <c r="I138" s="42" t="e">
        <f>IF($C$24,[1]!obget([1]!obcall("",$C138,"get",[1]!obMake("","int",I$26))),"")</f>
        <v>#VALUE!</v>
      </c>
      <c r="J138" s="42" t="e">
        <f>IF($C$24,[1]!obget([1]!obcall("",$C138,"get",[1]!obMake("","int",J$26))),"")</f>
        <v>#VALUE!</v>
      </c>
      <c r="K138" s="42" t="e">
        <f>IF($C$24,[1]!obget([1]!obcall("",$C138,"get",[1]!obMake("","int",K$26))),"")</f>
        <v>#VALUE!</v>
      </c>
      <c r="L138" s="42" t="e">
        <f>IF($C$24,[1]!obget([1]!obcall("",$C138,"get",[1]!obMake("","int",L$26))),"")</f>
        <v>#VALUE!</v>
      </c>
      <c r="M138" s="42" t="e">
        <f>IF($C$24,[1]!obget([1]!obcall("",$C138,"get",[1]!obMake("","int",M$26))),"")</f>
        <v>#VALUE!</v>
      </c>
      <c r="N138" s="42" t="e">
        <f>IF($C$24,[1]!obget([1]!obcall("",$C138,"getAverage")),"")</f>
        <v>#VALUE!</v>
      </c>
    </row>
    <row r="139" spans="1:14" ht="11.85" customHeight="1" x14ac:dyDescent="0.3">
      <c r="A139" s="28" t="str">
        <f t="shared" si="2"/>
        <v/>
      </c>
      <c r="B139" s="46"/>
      <c r="C139" s="45" t="e">
        <f>IF($C$24,[1]!obcall("IM_"&amp;B139,$B$24,"[]",[1]!obMake("","int",ROW(B139)-ROW($B$27))),"")</f>
        <v>#VALUE!</v>
      </c>
      <c r="D139" s="42" t="e">
        <f>IF($C$24,[1]!obget([1]!obcall("",$C139,"get",[1]!obMake("","int",D$26))),"")</f>
        <v>#VALUE!</v>
      </c>
      <c r="E139" s="42" t="e">
        <f>IF($C$24,[1]!obget([1]!obcall("",$C139,"get",[1]!obMake("","int",E$26))),"")</f>
        <v>#VALUE!</v>
      </c>
      <c r="F139" s="42" t="e">
        <f>IF($C$24,[1]!obget([1]!obcall("",$C139,"get",[1]!obMake("","int",F$26))),"")</f>
        <v>#VALUE!</v>
      </c>
      <c r="G139" s="42" t="e">
        <f>IF($C$24,[1]!obget([1]!obcall("",$C139,"get",[1]!obMake("","int",G$26))),"")</f>
        <v>#VALUE!</v>
      </c>
      <c r="H139" s="42" t="e">
        <f>IF($C$24,[1]!obget([1]!obcall("",$C139,"get",[1]!obMake("","int",H$26))),"")</f>
        <v>#VALUE!</v>
      </c>
      <c r="I139" s="42" t="e">
        <f>IF($C$24,[1]!obget([1]!obcall("",$C139,"get",[1]!obMake("","int",I$26))),"")</f>
        <v>#VALUE!</v>
      </c>
      <c r="J139" s="42" t="e">
        <f>IF($C$24,[1]!obget([1]!obcall("",$C139,"get",[1]!obMake("","int",J$26))),"")</f>
        <v>#VALUE!</v>
      </c>
      <c r="K139" s="42" t="e">
        <f>IF($C$24,[1]!obget([1]!obcall("",$C139,"get",[1]!obMake("","int",K$26))),"")</f>
        <v>#VALUE!</v>
      </c>
      <c r="L139" s="42" t="e">
        <f>IF($C$24,[1]!obget([1]!obcall("",$C139,"get",[1]!obMake("","int",L$26))),"")</f>
        <v>#VALUE!</v>
      </c>
      <c r="M139" s="42" t="e">
        <f>IF($C$24,[1]!obget([1]!obcall("",$C139,"get",[1]!obMake("","int",M$26))),"")</f>
        <v>#VALUE!</v>
      </c>
      <c r="N139" s="42" t="e">
        <f>IF($C$24,[1]!obget([1]!obcall("",$C139,"getAverage")),"")</f>
        <v>#VALUE!</v>
      </c>
    </row>
    <row r="140" spans="1:14" ht="11.85" customHeight="1" x14ac:dyDescent="0.3">
      <c r="A140" s="28" t="str">
        <f t="shared" si="2"/>
        <v/>
      </c>
      <c r="B140" s="46"/>
      <c r="C140" s="45" t="e">
        <f>IF($C$24,[1]!obcall("IM_"&amp;B140,$B$24,"[]",[1]!obMake("","int",ROW(B140)-ROW($B$27))),"")</f>
        <v>#VALUE!</v>
      </c>
      <c r="D140" s="42" t="e">
        <f>IF($C$24,[1]!obget([1]!obcall("",$C140,"get",[1]!obMake("","int",D$26))),"")</f>
        <v>#VALUE!</v>
      </c>
      <c r="E140" s="42" t="e">
        <f>IF($C$24,[1]!obget([1]!obcall("",$C140,"get",[1]!obMake("","int",E$26))),"")</f>
        <v>#VALUE!</v>
      </c>
      <c r="F140" s="42" t="e">
        <f>IF($C$24,[1]!obget([1]!obcall("",$C140,"get",[1]!obMake("","int",F$26))),"")</f>
        <v>#VALUE!</v>
      </c>
      <c r="G140" s="42" t="e">
        <f>IF($C$24,[1]!obget([1]!obcall("",$C140,"get",[1]!obMake("","int",G$26))),"")</f>
        <v>#VALUE!</v>
      </c>
      <c r="H140" s="42" t="e">
        <f>IF($C$24,[1]!obget([1]!obcall("",$C140,"get",[1]!obMake("","int",H$26))),"")</f>
        <v>#VALUE!</v>
      </c>
      <c r="I140" s="42" t="e">
        <f>IF($C$24,[1]!obget([1]!obcall("",$C140,"get",[1]!obMake("","int",I$26))),"")</f>
        <v>#VALUE!</v>
      </c>
      <c r="J140" s="42" t="e">
        <f>IF($C$24,[1]!obget([1]!obcall("",$C140,"get",[1]!obMake("","int",J$26))),"")</f>
        <v>#VALUE!</v>
      </c>
      <c r="K140" s="42" t="e">
        <f>IF($C$24,[1]!obget([1]!obcall("",$C140,"get",[1]!obMake("","int",K$26))),"")</f>
        <v>#VALUE!</v>
      </c>
      <c r="L140" s="42" t="e">
        <f>IF($C$24,[1]!obget([1]!obcall("",$C140,"get",[1]!obMake("","int",L$26))),"")</f>
        <v>#VALUE!</v>
      </c>
      <c r="M140" s="42" t="e">
        <f>IF($C$24,[1]!obget([1]!obcall("",$C140,"get",[1]!obMake("","int",M$26))),"")</f>
        <v>#VALUE!</v>
      </c>
      <c r="N140" s="42" t="e">
        <f>IF($C$24,[1]!obget([1]!obcall("",$C140,"getAverage")),"")</f>
        <v>#VALUE!</v>
      </c>
    </row>
    <row r="141" spans="1:14" ht="11.85" customHeight="1" x14ac:dyDescent="0.3">
      <c r="A141" s="28" t="str">
        <f t="shared" si="2"/>
        <v/>
      </c>
      <c r="B141" s="46"/>
      <c r="C141" s="45" t="e">
        <f>IF($C$24,[1]!obcall("IM_"&amp;B141,$B$24,"[]",[1]!obMake("","int",ROW(B141)-ROW($B$27))),"")</f>
        <v>#VALUE!</v>
      </c>
      <c r="D141" s="42" t="e">
        <f>IF($C$24,[1]!obget([1]!obcall("",$C141,"get",[1]!obMake("","int",D$26))),"")</f>
        <v>#VALUE!</v>
      </c>
      <c r="E141" s="42" t="e">
        <f>IF($C$24,[1]!obget([1]!obcall("",$C141,"get",[1]!obMake("","int",E$26))),"")</f>
        <v>#VALUE!</v>
      </c>
      <c r="F141" s="42" t="e">
        <f>IF($C$24,[1]!obget([1]!obcall("",$C141,"get",[1]!obMake("","int",F$26))),"")</f>
        <v>#VALUE!</v>
      </c>
      <c r="G141" s="42" t="e">
        <f>IF($C$24,[1]!obget([1]!obcall("",$C141,"get",[1]!obMake("","int",G$26))),"")</f>
        <v>#VALUE!</v>
      </c>
      <c r="H141" s="42" t="e">
        <f>IF($C$24,[1]!obget([1]!obcall("",$C141,"get",[1]!obMake("","int",H$26))),"")</f>
        <v>#VALUE!</v>
      </c>
      <c r="I141" s="42" t="e">
        <f>IF($C$24,[1]!obget([1]!obcall("",$C141,"get",[1]!obMake("","int",I$26))),"")</f>
        <v>#VALUE!</v>
      </c>
      <c r="J141" s="42" t="e">
        <f>IF($C$24,[1]!obget([1]!obcall("",$C141,"get",[1]!obMake("","int",J$26))),"")</f>
        <v>#VALUE!</v>
      </c>
      <c r="K141" s="42" t="e">
        <f>IF($C$24,[1]!obget([1]!obcall("",$C141,"get",[1]!obMake("","int",K$26))),"")</f>
        <v>#VALUE!</v>
      </c>
      <c r="L141" s="42" t="e">
        <f>IF($C$24,[1]!obget([1]!obcall("",$C141,"get",[1]!obMake("","int",L$26))),"")</f>
        <v>#VALUE!</v>
      </c>
      <c r="M141" s="42" t="e">
        <f>IF($C$24,[1]!obget([1]!obcall("",$C141,"get",[1]!obMake("","int",M$26))),"")</f>
        <v>#VALUE!</v>
      </c>
      <c r="N141" s="42" t="e">
        <f>IF($C$24,[1]!obget([1]!obcall("",$C141,"getAverage")),"")</f>
        <v>#VALUE!</v>
      </c>
    </row>
    <row r="142" spans="1:14" ht="11.85" customHeight="1" x14ac:dyDescent="0.3">
      <c r="A142" s="28">
        <f t="shared" si="2"/>
        <v>11.5</v>
      </c>
      <c r="B142" s="46"/>
      <c r="C142" s="45" t="e">
        <f>IF($C$24,[1]!obcall("IM_"&amp;B142,$B$24,"[]",[1]!obMake("","int",ROW(B142)-ROW($B$27))),"")</f>
        <v>#VALUE!</v>
      </c>
      <c r="D142" s="42" t="e">
        <f>IF($C$24,[1]!obget([1]!obcall("",$C142,"get",[1]!obMake("","int",D$26))),"")</f>
        <v>#VALUE!</v>
      </c>
      <c r="E142" s="42" t="e">
        <f>IF($C$24,[1]!obget([1]!obcall("",$C142,"get",[1]!obMake("","int",E$26))),"")</f>
        <v>#VALUE!</v>
      </c>
      <c r="F142" s="42" t="e">
        <f>IF($C$24,[1]!obget([1]!obcall("",$C142,"get",[1]!obMake("","int",F$26))),"")</f>
        <v>#VALUE!</v>
      </c>
      <c r="G142" s="42" t="e">
        <f>IF($C$24,[1]!obget([1]!obcall("",$C142,"get",[1]!obMake("","int",G$26))),"")</f>
        <v>#VALUE!</v>
      </c>
      <c r="H142" s="42" t="e">
        <f>IF($C$24,[1]!obget([1]!obcall("",$C142,"get",[1]!obMake("","int",H$26))),"")</f>
        <v>#VALUE!</v>
      </c>
      <c r="I142" s="42" t="e">
        <f>IF($C$24,[1]!obget([1]!obcall("",$C142,"get",[1]!obMake("","int",I$26))),"")</f>
        <v>#VALUE!</v>
      </c>
      <c r="J142" s="42" t="e">
        <f>IF($C$24,[1]!obget([1]!obcall("",$C142,"get",[1]!obMake("","int",J$26))),"")</f>
        <v>#VALUE!</v>
      </c>
      <c r="K142" s="42" t="e">
        <f>IF($C$24,[1]!obget([1]!obcall("",$C142,"get",[1]!obMake("","int",K$26))),"")</f>
        <v>#VALUE!</v>
      </c>
      <c r="L142" s="42" t="e">
        <f>IF($C$24,[1]!obget([1]!obcall("",$C142,"get",[1]!obMake("","int",L$26))),"")</f>
        <v>#VALUE!</v>
      </c>
      <c r="M142" s="42" t="e">
        <f>IF($C$24,[1]!obget([1]!obcall("",$C142,"get",[1]!obMake("","int",M$26))),"")</f>
        <v>#VALUE!</v>
      </c>
      <c r="N142" s="42" t="e">
        <f>IF($C$24,[1]!obget([1]!obcall("",$C142,"getAverage")),"")</f>
        <v>#VALUE!</v>
      </c>
    </row>
    <row r="143" spans="1:14" ht="11.85" customHeight="1" x14ac:dyDescent="0.3">
      <c r="A143" s="28" t="str">
        <f t="shared" si="2"/>
        <v/>
      </c>
      <c r="B143" s="46"/>
      <c r="C143" s="45" t="e">
        <f>IF($C$24,[1]!obcall("IM_"&amp;B143,$B$24,"[]",[1]!obMake("","int",ROW(B143)-ROW($B$27))),"")</f>
        <v>#VALUE!</v>
      </c>
      <c r="D143" s="42" t="e">
        <f>IF($C$24,[1]!obget([1]!obcall("",$C143,"get",[1]!obMake("","int",D$26))),"")</f>
        <v>#VALUE!</v>
      </c>
      <c r="E143" s="42" t="e">
        <f>IF($C$24,[1]!obget([1]!obcall("",$C143,"get",[1]!obMake("","int",E$26))),"")</f>
        <v>#VALUE!</v>
      </c>
      <c r="F143" s="42" t="e">
        <f>IF($C$24,[1]!obget([1]!obcall("",$C143,"get",[1]!obMake("","int",F$26))),"")</f>
        <v>#VALUE!</v>
      </c>
      <c r="G143" s="42" t="e">
        <f>IF($C$24,[1]!obget([1]!obcall("",$C143,"get",[1]!obMake("","int",G$26))),"")</f>
        <v>#VALUE!</v>
      </c>
      <c r="H143" s="42" t="e">
        <f>IF($C$24,[1]!obget([1]!obcall("",$C143,"get",[1]!obMake("","int",H$26))),"")</f>
        <v>#VALUE!</v>
      </c>
      <c r="I143" s="42" t="e">
        <f>IF($C$24,[1]!obget([1]!obcall("",$C143,"get",[1]!obMake("","int",I$26))),"")</f>
        <v>#VALUE!</v>
      </c>
      <c r="J143" s="42" t="e">
        <f>IF($C$24,[1]!obget([1]!obcall("",$C143,"get",[1]!obMake("","int",J$26))),"")</f>
        <v>#VALUE!</v>
      </c>
      <c r="K143" s="42" t="e">
        <f>IF($C$24,[1]!obget([1]!obcall("",$C143,"get",[1]!obMake("","int",K$26))),"")</f>
        <v>#VALUE!</v>
      </c>
      <c r="L143" s="42" t="e">
        <f>IF($C$24,[1]!obget([1]!obcall("",$C143,"get",[1]!obMake("","int",L$26))),"")</f>
        <v>#VALUE!</v>
      </c>
      <c r="M143" s="42" t="e">
        <f>IF($C$24,[1]!obget([1]!obcall("",$C143,"get",[1]!obMake("","int",M$26))),"")</f>
        <v>#VALUE!</v>
      </c>
      <c r="N143" s="42" t="e">
        <f>IF($C$24,[1]!obget([1]!obcall("",$C143,"getAverage")),"")</f>
        <v>#VALUE!</v>
      </c>
    </row>
    <row r="144" spans="1:14" ht="11.85" customHeight="1" x14ac:dyDescent="0.3">
      <c r="A144" s="28" t="str">
        <f t="shared" si="2"/>
        <v/>
      </c>
      <c r="B144" s="46"/>
      <c r="C144" s="45" t="e">
        <f>IF($C$24,[1]!obcall("IM_"&amp;B144,$B$24,"[]",[1]!obMake("","int",ROW(B144)-ROW($B$27))),"")</f>
        <v>#VALUE!</v>
      </c>
      <c r="D144" s="42" t="e">
        <f>IF($C$24,[1]!obget([1]!obcall("",$C144,"get",[1]!obMake("","int",D$26))),"")</f>
        <v>#VALUE!</v>
      </c>
      <c r="E144" s="42" t="e">
        <f>IF($C$24,[1]!obget([1]!obcall("",$C144,"get",[1]!obMake("","int",E$26))),"")</f>
        <v>#VALUE!</v>
      </c>
      <c r="F144" s="42" t="e">
        <f>IF($C$24,[1]!obget([1]!obcall("",$C144,"get",[1]!obMake("","int",F$26))),"")</f>
        <v>#VALUE!</v>
      </c>
      <c r="G144" s="42" t="e">
        <f>IF($C$24,[1]!obget([1]!obcall("",$C144,"get",[1]!obMake("","int",G$26))),"")</f>
        <v>#VALUE!</v>
      </c>
      <c r="H144" s="42" t="e">
        <f>IF($C$24,[1]!obget([1]!obcall("",$C144,"get",[1]!obMake("","int",H$26))),"")</f>
        <v>#VALUE!</v>
      </c>
      <c r="I144" s="42" t="e">
        <f>IF($C$24,[1]!obget([1]!obcall("",$C144,"get",[1]!obMake("","int",I$26))),"")</f>
        <v>#VALUE!</v>
      </c>
      <c r="J144" s="42" t="e">
        <f>IF($C$24,[1]!obget([1]!obcall("",$C144,"get",[1]!obMake("","int",J$26))),"")</f>
        <v>#VALUE!</v>
      </c>
      <c r="K144" s="42" t="e">
        <f>IF($C$24,[1]!obget([1]!obcall("",$C144,"get",[1]!obMake("","int",K$26))),"")</f>
        <v>#VALUE!</v>
      </c>
      <c r="L144" s="42" t="e">
        <f>IF($C$24,[1]!obget([1]!obcall("",$C144,"get",[1]!obMake("","int",L$26))),"")</f>
        <v>#VALUE!</v>
      </c>
      <c r="M144" s="42" t="e">
        <f>IF($C$24,[1]!obget([1]!obcall("",$C144,"get",[1]!obMake("","int",M$26))),"")</f>
        <v>#VALUE!</v>
      </c>
      <c r="N144" s="42" t="e">
        <f>IF($C$24,[1]!obget([1]!obcall("",$C144,"getAverage")),"")</f>
        <v>#VALUE!</v>
      </c>
    </row>
    <row r="145" spans="1:14" ht="11.85" customHeight="1" x14ac:dyDescent="0.3">
      <c r="A145" s="28" t="str">
        <f t="shared" si="2"/>
        <v/>
      </c>
      <c r="B145" s="46"/>
      <c r="C145" s="45" t="e">
        <f>IF($C$24,[1]!obcall("IM_"&amp;B145,$B$24,"[]",[1]!obMake("","int",ROW(B145)-ROW($B$27))),"")</f>
        <v>#VALUE!</v>
      </c>
      <c r="D145" s="42" t="e">
        <f>IF($C$24,[1]!obget([1]!obcall("",$C145,"get",[1]!obMake("","int",D$26))),"")</f>
        <v>#VALUE!</v>
      </c>
      <c r="E145" s="42" t="e">
        <f>IF($C$24,[1]!obget([1]!obcall("",$C145,"get",[1]!obMake("","int",E$26))),"")</f>
        <v>#VALUE!</v>
      </c>
      <c r="F145" s="42" t="e">
        <f>IF($C$24,[1]!obget([1]!obcall("",$C145,"get",[1]!obMake("","int",F$26))),"")</f>
        <v>#VALUE!</v>
      </c>
      <c r="G145" s="42" t="e">
        <f>IF($C$24,[1]!obget([1]!obcall("",$C145,"get",[1]!obMake("","int",G$26))),"")</f>
        <v>#VALUE!</v>
      </c>
      <c r="H145" s="42" t="e">
        <f>IF($C$24,[1]!obget([1]!obcall("",$C145,"get",[1]!obMake("","int",H$26))),"")</f>
        <v>#VALUE!</v>
      </c>
      <c r="I145" s="42" t="e">
        <f>IF($C$24,[1]!obget([1]!obcall("",$C145,"get",[1]!obMake("","int",I$26))),"")</f>
        <v>#VALUE!</v>
      </c>
      <c r="J145" s="42" t="e">
        <f>IF($C$24,[1]!obget([1]!obcall("",$C145,"get",[1]!obMake("","int",J$26))),"")</f>
        <v>#VALUE!</v>
      </c>
      <c r="K145" s="42" t="e">
        <f>IF($C$24,[1]!obget([1]!obcall("",$C145,"get",[1]!obMake("","int",K$26))),"")</f>
        <v>#VALUE!</v>
      </c>
      <c r="L145" s="42" t="e">
        <f>IF($C$24,[1]!obget([1]!obcall("",$C145,"get",[1]!obMake("","int",L$26))),"")</f>
        <v>#VALUE!</v>
      </c>
      <c r="M145" s="42" t="e">
        <f>IF($C$24,[1]!obget([1]!obcall("",$C145,"get",[1]!obMake("","int",M$26))),"")</f>
        <v>#VALUE!</v>
      </c>
      <c r="N145" s="42" t="e">
        <f>IF($C$24,[1]!obget([1]!obcall("",$C145,"getAverage")),"")</f>
        <v>#VALUE!</v>
      </c>
    </row>
    <row r="146" spans="1:14" ht="11.85" customHeight="1" x14ac:dyDescent="0.3">
      <c r="A146" s="28" t="str">
        <f t="shared" si="2"/>
        <v/>
      </c>
      <c r="B146" s="46"/>
      <c r="C146" s="45" t="e">
        <f>IF($C$24,[1]!obcall("IM_"&amp;B146,$B$24,"[]",[1]!obMake("","int",ROW(B146)-ROW($B$27))),"")</f>
        <v>#VALUE!</v>
      </c>
      <c r="D146" s="42" t="e">
        <f>IF($C$24,[1]!obget([1]!obcall("",$C146,"get",[1]!obMake("","int",D$26))),"")</f>
        <v>#VALUE!</v>
      </c>
      <c r="E146" s="42" t="e">
        <f>IF($C$24,[1]!obget([1]!obcall("",$C146,"get",[1]!obMake("","int",E$26))),"")</f>
        <v>#VALUE!</v>
      </c>
      <c r="F146" s="42" t="e">
        <f>IF($C$24,[1]!obget([1]!obcall("",$C146,"get",[1]!obMake("","int",F$26))),"")</f>
        <v>#VALUE!</v>
      </c>
      <c r="G146" s="42" t="e">
        <f>IF($C$24,[1]!obget([1]!obcall("",$C146,"get",[1]!obMake("","int",G$26))),"")</f>
        <v>#VALUE!</v>
      </c>
      <c r="H146" s="42" t="e">
        <f>IF($C$24,[1]!obget([1]!obcall("",$C146,"get",[1]!obMake("","int",H$26))),"")</f>
        <v>#VALUE!</v>
      </c>
      <c r="I146" s="42" t="e">
        <f>IF($C$24,[1]!obget([1]!obcall("",$C146,"get",[1]!obMake("","int",I$26))),"")</f>
        <v>#VALUE!</v>
      </c>
      <c r="J146" s="42" t="e">
        <f>IF($C$24,[1]!obget([1]!obcall("",$C146,"get",[1]!obMake("","int",J$26))),"")</f>
        <v>#VALUE!</v>
      </c>
      <c r="K146" s="42" t="e">
        <f>IF($C$24,[1]!obget([1]!obcall("",$C146,"get",[1]!obMake("","int",K$26))),"")</f>
        <v>#VALUE!</v>
      </c>
      <c r="L146" s="42" t="e">
        <f>IF($C$24,[1]!obget([1]!obcall("",$C146,"get",[1]!obMake("","int",L$26))),"")</f>
        <v>#VALUE!</v>
      </c>
      <c r="M146" s="42" t="e">
        <f>IF($C$24,[1]!obget([1]!obcall("",$C146,"get",[1]!obMake("","int",M$26))),"")</f>
        <v>#VALUE!</v>
      </c>
      <c r="N146" s="42" t="e">
        <f>IF($C$24,[1]!obget([1]!obcall("",$C146,"getAverage")),"")</f>
        <v>#VALUE!</v>
      </c>
    </row>
    <row r="147" spans="1:14" ht="11.85" customHeight="1" x14ac:dyDescent="0.3">
      <c r="A147" s="28">
        <f t="shared" si="2"/>
        <v>12</v>
      </c>
      <c r="B147" s="46"/>
      <c r="C147" s="45" t="e">
        <f>IF($C$24,[1]!obcall("IM_"&amp;B147,$B$24,"[]",[1]!obMake("","int",ROW(B147)-ROW($B$27))),"")</f>
        <v>#VALUE!</v>
      </c>
      <c r="D147" s="42" t="e">
        <f>IF($C$24,[1]!obget([1]!obcall("",$C147,"get",[1]!obMake("","int",D$26))),"")</f>
        <v>#VALUE!</v>
      </c>
      <c r="E147" s="42" t="e">
        <f>IF($C$24,[1]!obget([1]!obcall("",$C147,"get",[1]!obMake("","int",E$26))),"")</f>
        <v>#VALUE!</v>
      </c>
      <c r="F147" s="42" t="e">
        <f>IF($C$24,[1]!obget([1]!obcall("",$C147,"get",[1]!obMake("","int",F$26))),"")</f>
        <v>#VALUE!</v>
      </c>
      <c r="G147" s="42" t="e">
        <f>IF($C$24,[1]!obget([1]!obcall("",$C147,"get",[1]!obMake("","int",G$26))),"")</f>
        <v>#VALUE!</v>
      </c>
      <c r="H147" s="42" t="e">
        <f>IF($C$24,[1]!obget([1]!obcall("",$C147,"get",[1]!obMake("","int",H$26))),"")</f>
        <v>#VALUE!</v>
      </c>
      <c r="I147" s="42" t="e">
        <f>IF($C$24,[1]!obget([1]!obcall("",$C147,"get",[1]!obMake("","int",I$26))),"")</f>
        <v>#VALUE!</v>
      </c>
      <c r="J147" s="42" t="e">
        <f>IF($C$24,[1]!obget([1]!obcall("",$C147,"get",[1]!obMake("","int",J$26))),"")</f>
        <v>#VALUE!</v>
      </c>
      <c r="K147" s="42" t="e">
        <f>IF($C$24,[1]!obget([1]!obcall("",$C147,"get",[1]!obMake("","int",K$26))),"")</f>
        <v>#VALUE!</v>
      </c>
      <c r="L147" s="42" t="e">
        <f>IF($C$24,[1]!obget([1]!obcall("",$C147,"get",[1]!obMake("","int",L$26))),"")</f>
        <v>#VALUE!</v>
      </c>
      <c r="M147" s="42" t="e">
        <f>IF($C$24,[1]!obget([1]!obcall("",$C147,"get",[1]!obMake("","int",M$26))),"")</f>
        <v>#VALUE!</v>
      </c>
      <c r="N147" s="42" t="e">
        <f>IF($C$24,[1]!obget([1]!obcall("",$C147,"getAverage")),"")</f>
        <v>#VALUE!</v>
      </c>
    </row>
    <row r="148" spans="1:14" ht="11.85" customHeight="1" x14ac:dyDescent="0.3">
      <c r="A148" s="28" t="str">
        <f t="shared" si="2"/>
        <v/>
      </c>
      <c r="B148" s="46"/>
      <c r="C148" s="45" t="e">
        <f>IF($C$24,[1]!obcall("IM_"&amp;B148,$B$24,"[]",[1]!obMake("","int",ROW(B148)-ROW($B$27))),"")</f>
        <v>#VALUE!</v>
      </c>
      <c r="D148" s="42" t="e">
        <f>IF($C$24,[1]!obget([1]!obcall("",$C148,"get",[1]!obMake("","int",D$26))),"")</f>
        <v>#VALUE!</v>
      </c>
      <c r="E148" s="42" t="e">
        <f>IF($C$24,[1]!obget([1]!obcall("",$C148,"get",[1]!obMake("","int",E$26))),"")</f>
        <v>#VALUE!</v>
      </c>
      <c r="F148" s="42" t="e">
        <f>IF($C$24,[1]!obget([1]!obcall("",$C148,"get",[1]!obMake("","int",F$26))),"")</f>
        <v>#VALUE!</v>
      </c>
      <c r="G148" s="42" t="e">
        <f>IF($C$24,[1]!obget([1]!obcall("",$C148,"get",[1]!obMake("","int",G$26))),"")</f>
        <v>#VALUE!</v>
      </c>
      <c r="H148" s="42" t="e">
        <f>IF($C$24,[1]!obget([1]!obcall("",$C148,"get",[1]!obMake("","int",H$26))),"")</f>
        <v>#VALUE!</v>
      </c>
      <c r="I148" s="42" t="e">
        <f>IF($C$24,[1]!obget([1]!obcall("",$C148,"get",[1]!obMake("","int",I$26))),"")</f>
        <v>#VALUE!</v>
      </c>
      <c r="J148" s="42" t="e">
        <f>IF($C$24,[1]!obget([1]!obcall("",$C148,"get",[1]!obMake("","int",J$26))),"")</f>
        <v>#VALUE!</v>
      </c>
      <c r="K148" s="42" t="e">
        <f>IF($C$24,[1]!obget([1]!obcall("",$C148,"get",[1]!obMake("","int",K$26))),"")</f>
        <v>#VALUE!</v>
      </c>
      <c r="L148" s="42" t="e">
        <f>IF($C$24,[1]!obget([1]!obcall("",$C148,"get",[1]!obMake("","int",L$26))),"")</f>
        <v>#VALUE!</v>
      </c>
      <c r="M148" s="42" t="e">
        <f>IF($C$24,[1]!obget([1]!obcall("",$C148,"get",[1]!obMake("","int",M$26))),"")</f>
        <v>#VALUE!</v>
      </c>
      <c r="N148" s="42" t="e">
        <f>IF($C$24,[1]!obget([1]!obcall("",$C148,"getAverage")),"")</f>
        <v>#VALUE!</v>
      </c>
    </row>
    <row r="149" spans="1:14" ht="11.85" customHeight="1" x14ac:dyDescent="0.3">
      <c r="A149" s="28" t="str">
        <f t="shared" si="2"/>
        <v/>
      </c>
      <c r="B149" s="46"/>
      <c r="C149" s="45" t="e">
        <f>IF($C$24,[1]!obcall("IM_"&amp;B149,$B$24,"[]",[1]!obMake("","int",ROW(B149)-ROW($B$27))),"")</f>
        <v>#VALUE!</v>
      </c>
      <c r="D149" s="42" t="e">
        <f>IF($C$24,[1]!obget([1]!obcall("",$C149,"get",[1]!obMake("","int",D$26))),"")</f>
        <v>#VALUE!</v>
      </c>
      <c r="E149" s="42" t="e">
        <f>IF($C$24,[1]!obget([1]!obcall("",$C149,"get",[1]!obMake("","int",E$26))),"")</f>
        <v>#VALUE!</v>
      </c>
      <c r="F149" s="42" t="e">
        <f>IF($C$24,[1]!obget([1]!obcall("",$C149,"get",[1]!obMake("","int",F$26))),"")</f>
        <v>#VALUE!</v>
      </c>
      <c r="G149" s="42" t="e">
        <f>IF($C$24,[1]!obget([1]!obcall("",$C149,"get",[1]!obMake("","int",G$26))),"")</f>
        <v>#VALUE!</v>
      </c>
      <c r="H149" s="42" t="e">
        <f>IF($C$24,[1]!obget([1]!obcall("",$C149,"get",[1]!obMake("","int",H$26))),"")</f>
        <v>#VALUE!</v>
      </c>
      <c r="I149" s="42" t="e">
        <f>IF($C$24,[1]!obget([1]!obcall("",$C149,"get",[1]!obMake("","int",I$26))),"")</f>
        <v>#VALUE!</v>
      </c>
      <c r="J149" s="42" t="e">
        <f>IF($C$24,[1]!obget([1]!obcall("",$C149,"get",[1]!obMake("","int",J$26))),"")</f>
        <v>#VALUE!</v>
      </c>
      <c r="K149" s="42" t="e">
        <f>IF($C$24,[1]!obget([1]!obcall("",$C149,"get",[1]!obMake("","int",K$26))),"")</f>
        <v>#VALUE!</v>
      </c>
      <c r="L149" s="42" t="e">
        <f>IF($C$24,[1]!obget([1]!obcall("",$C149,"get",[1]!obMake("","int",L$26))),"")</f>
        <v>#VALUE!</v>
      </c>
      <c r="M149" s="42" t="e">
        <f>IF($C$24,[1]!obget([1]!obcall("",$C149,"get",[1]!obMake("","int",M$26))),"")</f>
        <v>#VALUE!</v>
      </c>
      <c r="N149" s="42" t="e">
        <f>IF($C$24,[1]!obget([1]!obcall("",$C149,"getAverage")),"")</f>
        <v>#VALUE!</v>
      </c>
    </row>
    <row r="150" spans="1:14" ht="11.85" customHeight="1" x14ac:dyDescent="0.3">
      <c r="A150" s="28" t="str">
        <f t="shared" si="2"/>
        <v/>
      </c>
      <c r="B150" s="46"/>
      <c r="C150" s="45" t="e">
        <f>IF($C$24,[1]!obcall("IM_"&amp;B150,$B$24,"[]",[1]!obMake("","int",ROW(B150)-ROW($B$27))),"")</f>
        <v>#VALUE!</v>
      </c>
      <c r="D150" s="42" t="e">
        <f>IF($C$24,[1]!obget([1]!obcall("",$C150,"get",[1]!obMake("","int",D$26))),"")</f>
        <v>#VALUE!</v>
      </c>
      <c r="E150" s="42" t="e">
        <f>IF($C$24,[1]!obget([1]!obcall("",$C150,"get",[1]!obMake("","int",E$26))),"")</f>
        <v>#VALUE!</v>
      </c>
      <c r="F150" s="42" t="e">
        <f>IF($C$24,[1]!obget([1]!obcall("",$C150,"get",[1]!obMake("","int",F$26))),"")</f>
        <v>#VALUE!</v>
      </c>
      <c r="G150" s="42" t="e">
        <f>IF($C$24,[1]!obget([1]!obcall("",$C150,"get",[1]!obMake("","int",G$26))),"")</f>
        <v>#VALUE!</v>
      </c>
      <c r="H150" s="42" t="e">
        <f>IF($C$24,[1]!obget([1]!obcall("",$C150,"get",[1]!obMake("","int",H$26))),"")</f>
        <v>#VALUE!</v>
      </c>
      <c r="I150" s="42" t="e">
        <f>IF($C$24,[1]!obget([1]!obcall("",$C150,"get",[1]!obMake("","int",I$26))),"")</f>
        <v>#VALUE!</v>
      </c>
      <c r="J150" s="42" t="e">
        <f>IF($C$24,[1]!obget([1]!obcall("",$C150,"get",[1]!obMake("","int",J$26))),"")</f>
        <v>#VALUE!</v>
      </c>
      <c r="K150" s="42" t="e">
        <f>IF($C$24,[1]!obget([1]!obcall("",$C150,"get",[1]!obMake("","int",K$26))),"")</f>
        <v>#VALUE!</v>
      </c>
      <c r="L150" s="42" t="e">
        <f>IF($C$24,[1]!obget([1]!obcall("",$C150,"get",[1]!obMake("","int",L$26))),"")</f>
        <v>#VALUE!</v>
      </c>
      <c r="M150" s="42" t="e">
        <f>IF($C$24,[1]!obget([1]!obcall("",$C150,"get",[1]!obMake("","int",M$26))),"")</f>
        <v>#VALUE!</v>
      </c>
      <c r="N150" s="42" t="e">
        <f>IF($C$24,[1]!obget([1]!obcall("",$C150,"getAverage")),"")</f>
        <v>#VALUE!</v>
      </c>
    </row>
    <row r="151" spans="1:14" ht="11.85" customHeight="1" x14ac:dyDescent="0.3">
      <c r="A151" s="28" t="str">
        <f t="shared" si="2"/>
        <v/>
      </c>
      <c r="B151" s="46"/>
      <c r="C151" s="45" t="e">
        <f>IF($C$24,[1]!obcall("IM_"&amp;B151,$B$24,"[]",[1]!obMake("","int",ROW(B151)-ROW($B$27))),"")</f>
        <v>#VALUE!</v>
      </c>
      <c r="D151" s="42" t="e">
        <f>IF($C$24,[1]!obget([1]!obcall("",$C151,"get",[1]!obMake("","int",D$26))),"")</f>
        <v>#VALUE!</v>
      </c>
      <c r="E151" s="42" t="e">
        <f>IF($C$24,[1]!obget([1]!obcall("",$C151,"get",[1]!obMake("","int",E$26))),"")</f>
        <v>#VALUE!</v>
      </c>
      <c r="F151" s="42" t="e">
        <f>IF($C$24,[1]!obget([1]!obcall("",$C151,"get",[1]!obMake("","int",F$26))),"")</f>
        <v>#VALUE!</v>
      </c>
      <c r="G151" s="42" t="e">
        <f>IF($C$24,[1]!obget([1]!obcall("",$C151,"get",[1]!obMake("","int",G$26))),"")</f>
        <v>#VALUE!</v>
      </c>
      <c r="H151" s="42" t="e">
        <f>IF($C$24,[1]!obget([1]!obcall("",$C151,"get",[1]!obMake("","int",H$26))),"")</f>
        <v>#VALUE!</v>
      </c>
      <c r="I151" s="42" t="e">
        <f>IF($C$24,[1]!obget([1]!obcall("",$C151,"get",[1]!obMake("","int",I$26))),"")</f>
        <v>#VALUE!</v>
      </c>
      <c r="J151" s="42" t="e">
        <f>IF($C$24,[1]!obget([1]!obcall("",$C151,"get",[1]!obMake("","int",J$26))),"")</f>
        <v>#VALUE!</v>
      </c>
      <c r="K151" s="42" t="e">
        <f>IF($C$24,[1]!obget([1]!obcall("",$C151,"get",[1]!obMake("","int",K$26))),"")</f>
        <v>#VALUE!</v>
      </c>
      <c r="L151" s="42" t="e">
        <f>IF($C$24,[1]!obget([1]!obcall("",$C151,"get",[1]!obMake("","int",L$26))),"")</f>
        <v>#VALUE!</v>
      </c>
      <c r="M151" s="42" t="e">
        <f>IF($C$24,[1]!obget([1]!obcall("",$C151,"get",[1]!obMake("","int",M$26))),"")</f>
        <v>#VALUE!</v>
      </c>
      <c r="N151" s="42" t="e">
        <f>IF($C$24,[1]!obget([1]!obcall("",$C151,"getAverage")),"")</f>
        <v>#VALUE!</v>
      </c>
    </row>
    <row r="152" spans="1:14" ht="11.85" customHeight="1" x14ac:dyDescent="0.3">
      <c r="A152" s="28">
        <f t="shared" si="2"/>
        <v>12.5</v>
      </c>
      <c r="B152" s="46"/>
      <c r="C152" s="45" t="e">
        <f>IF($C$24,[1]!obcall("IM_"&amp;B152,$B$24,"[]",[1]!obMake("","int",ROW(B152)-ROW($B$27))),"")</f>
        <v>#VALUE!</v>
      </c>
      <c r="D152" s="42" t="e">
        <f>IF($C$24,[1]!obget([1]!obcall("",$C152,"get",[1]!obMake("","int",D$26))),"")</f>
        <v>#VALUE!</v>
      </c>
      <c r="E152" s="42" t="e">
        <f>IF($C$24,[1]!obget([1]!obcall("",$C152,"get",[1]!obMake("","int",E$26))),"")</f>
        <v>#VALUE!</v>
      </c>
      <c r="F152" s="42" t="e">
        <f>IF($C$24,[1]!obget([1]!obcall("",$C152,"get",[1]!obMake("","int",F$26))),"")</f>
        <v>#VALUE!</v>
      </c>
      <c r="G152" s="42" t="e">
        <f>IF($C$24,[1]!obget([1]!obcall("",$C152,"get",[1]!obMake("","int",G$26))),"")</f>
        <v>#VALUE!</v>
      </c>
      <c r="H152" s="42" t="e">
        <f>IF($C$24,[1]!obget([1]!obcall("",$C152,"get",[1]!obMake("","int",H$26))),"")</f>
        <v>#VALUE!</v>
      </c>
      <c r="I152" s="42" t="e">
        <f>IF($C$24,[1]!obget([1]!obcall("",$C152,"get",[1]!obMake("","int",I$26))),"")</f>
        <v>#VALUE!</v>
      </c>
      <c r="J152" s="42" t="e">
        <f>IF($C$24,[1]!obget([1]!obcall("",$C152,"get",[1]!obMake("","int",J$26))),"")</f>
        <v>#VALUE!</v>
      </c>
      <c r="K152" s="42" t="e">
        <f>IF($C$24,[1]!obget([1]!obcall("",$C152,"get",[1]!obMake("","int",K$26))),"")</f>
        <v>#VALUE!</v>
      </c>
      <c r="L152" s="42" t="e">
        <f>IF($C$24,[1]!obget([1]!obcall("",$C152,"get",[1]!obMake("","int",L$26))),"")</f>
        <v>#VALUE!</v>
      </c>
      <c r="M152" s="42" t="e">
        <f>IF($C$24,[1]!obget([1]!obcall("",$C152,"get",[1]!obMake("","int",M$26))),"")</f>
        <v>#VALUE!</v>
      </c>
      <c r="N152" s="42" t="e">
        <f>IF($C$24,[1]!obget([1]!obcall("",$C152,"getAverage")),"")</f>
        <v>#VALUE!</v>
      </c>
    </row>
    <row r="153" spans="1:14" ht="11.85" customHeight="1" x14ac:dyDescent="0.3">
      <c r="A153" s="28" t="str">
        <f t="shared" si="2"/>
        <v/>
      </c>
      <c r="B153" s="46"/>
      <c r="C153" s="45" t="e">
        <f>IF($C$24,[1]!obcall("IM_"&amp;B153,$B$24,"[]",[1]!obMake("","int",ROW(B153)-ROW($B$27))),"")</f>
        <v>#VALUE!</v>
      </c>
      <c r="D153" s="42" t="e">
        <f>IF($C$24,[1]!obget([1]!obcall("",$C153,"get",[1]!obMake("","int",D$26))),"")</f>
        <v>#VALUE!</v>
      </c>
      <c r="E153" s="42" t="e">
        <f>IF($C$24,[1]!obget([1]!obcall("",$C153,"get",[1]!obMake("","int",E$26))),"")</f>
        <v>#VALUE!</v>
      </c>
      <c r="F153" s="42" t="e">
        <f>IF($C$24,[1]!obget([1]!obcall("",$C153,"get",[1]!obMake("","int",F$26))),"")</f>
        <v>#VALUE!</v>
      </c>
      <c r="G153" s="42" t="e">
        <f>IF($C$24,[1]!obget([1]!obcall("",$C153,"get",[1]!obMake("","int",G$26))),"")</f>
        <v>#VALUE!</v>
      </c>
      <c r="H153" s="42" t="e">
        <f>IF($C$24,[1]!obget([1]!obcall("",$C153,"get",[1]!obMake("","int",H$26))),"")</f>
        <v>#VALUE!</v>
      </c>
      <c r="I153" s="42" t="e">
        <f>IF($C$24,[1]!obget([1]!obcall("",$C153,"get",[1]!obMake("","int",I$26))),"")</f>
        <v>#VALUE!</v>
      </c>
      <c r="J153" s="42" t="e">
        <f>IF($C$24,[1]!obget([1]!obcall("",$C153,"get",[1]!obMake("","int",J$26))),"")</f>
        <v>#VALUE!</v>
      </c>
      <c r="K153" s="42" t="e">
        <f>IF($C$24,[1]!obget([1]!obcall("",$C153,"get",[1]!obMake("","int",K$26))),"")</f>
        <v>#VALUE!</v>
      </c>
      <c r="L153" s="42" t="e">
        <f>IF($C$24,[1]!obget([1]!obcall("",$C153,"get",[1]!obMake("","int",L$26))),"")</f>
        <v>#VALUE!</v>
      </c>
      <c r="M153" s="42" t="e">
        <f>IF($C$24,[1]!obget([1]!obcall("",$C153,"get",[1]!obMake("","int",M$26))),"")</f>
        <v>#VALUE!</v>
      </c>
      <c r="N153" s="42" t="e">
        <f>IF($C$24,[1]!obget([1]!obcall("",$C153,"getAverage")),"")</f>
        <v>#VALUE!</v>
      </c>
    </row>
    <row r="154" spans="1:14" ht="11.85" customHeight="1" x14ac:dyDescent="0.3">
      <c r="A154" s="28" t="str">
        <f t="shared" si="2"/>
        <v/>
      </c>
      <c r="B154" s="46"/>
      <c r="C154" s="45" t="e">
        <f>IF($C$24,[1]!obcall("IM_"&amp;B154,$B$24,"[]",[1]!obMake("","int",ROW(B154)-ROW($B$27))),"")</f>
        <v>#VALUE!</v>
      </c>
      <c r="D154" s="42" t="e">
        <f>IF($C$24,[1]!obget([1]!obcall("",$C154,"get",[1]!obMake("","int",D$26))),"")</f>
        <v>#VALUE!</v>
      </c>
      <c r="E154" s="42" t="e">
        <f>IF($C$24,[1]!obget([1]!obcall("",$C154,"get",[1]!obMake("","int",E$26))),"")</f>
        <v>#VALUE!</v>
      </c>
      <c r="F154" s="42" t="e">
        <f>IF($C$24,[1]!obget([1]!obcall("",$C154,"get",[1]!obMake("","int",F$26))),"")</f>
        <v>#VALUE!</v>
      </c>
      <c r="G154" s="42" t="e">
        <f>IF($C$24,[1]!obget([1]!obcall("",$C154,"get",[1]!obMake("","int",G$26))),"")</f>
        <v>#VALUE!</v>
      </c>
      <c r="H154" s="42" t="e">
        <f>IF($C$24,[1]!obget([1]!obcall("",$C154,"get",[1]!obMake("","int",H$26))),"")</f>
        <v>#VALUE!</v>
      </c>
      <c r="I154" s="42" t="e">
        <f>IF($C$24,[1]!obget([1]!obcall("",$C154,"get",[1]!obMake("","int",I$26))),"")</f>
        <v>#VALUE!</v>
      </c>
      <c r="J154" s="42" t="e">
        <f>IF($C$24,[1]!obget([1]!obcall("",$C154,"get",[1]!obMake("","int",J$26))),"")</f>
        <v>#VALUE!</v>
      </c>
      <c r="K154" s="42" t="e">
        <f>IF($C$24,[1]!obget([1]!obcall("",$C154,"get",[1]!obMake("","int",K$26))),"")</f>
        <v>#VALUE!</v>
      </c>
      <c r="L154" s="42" t="e">
        <f>IF($C$24,[1]!obget([1]!obcall("",$C154,"get",[1]!obMake("","int",L$26))),"")</f>
        <v>#VALUE!</v>
      </c>
      <c r="M154" s="42" t="e">
        <f>IF($C$24,[1]!obget([1]!obcall("",$C154,"get",[1]!obMake("","int",M$26))),"")</f>
        <v>#VALUE!</v>
      </c>
      <c r="N154" s="42" t="e">
        <f>IF($C$24,[1]!obget([1]!obcall("",$C154,"getAverage")),"")</f>
        <v>#VALUE!</v>
      </c>
    </row>
    <row r="155" spans="1:14" ht="11.85" customHeight="1" x14ac:dyDescent="0.3">
      <c r="A155" s="28" t="str">
        <f t="shared" si="2"/>
        <v/>
      </c>
      <c r="B155" s="46"/>
      <c r="C155" s="45" t="e">
        <f>IF($C$24,[1]!obcall("IM_"&amp;B155,$B$24,"[]",[1]!obMake("","int",ROW(B155)-ROW($B$27))),"")</f>
        <v>#VALUE!</v>
      </c>
      <c r="D155" s="42" t="e">
        <f>IF($C$24,[1]!obget([1]!obcall("",$C155,"get",[1]!obMake("","int",D$26))),"")</f>
        <v>#VALUE!</v>
      </c>
      <c r="E155" s="42" t="e">
        <f>IF($C$24,[1]!obget([1]!obcall("",$C155,"get",[1]!obMake("","int",E$26))),"")</f>
        <v>#VALUE!</v>
      </c>
      <c r="F155" s="42" t="e">
        <f>IF($C$24,[1]!obget([1]!obcall("",$C155,"get",[1]!obMake("","int",F$26))),"")</f>
        <v>#VALUE!</v>
      </c>
      <c r="G155" s="42" t="e">
        <f>IF($C$24,[1]!obget([1]!obcall("",$C155,"get",[1]!obMake("","int",G$26))),"")</f>
        <v>#VALUE!</v>
      </c>
      <c r="H155" s="42" t="e">
        <f>IF($C$24,[1]!obget([1]!obcall("",$C155,"get",[1]!obMake("","int",H$26))),"")</f>
        <v>#VALUE!</v>
      </c>
      <c r="I155" s="42" t="e">
        <f>IF($C$24,[1]!obget([1]!obcall("",$C155,"get",[1]!obMake("","int",I$26))),"")</f>
        <v>#VALUE!</v>
      </c>
      <c r="J155" s="42" t="e">
        <f>IF($C$24,[1]!obget([1]!obcall("",$C155,"get",[1]!obMake("","int",J$26))),"")</f>
        <v>#VALUE!</v>
      </c>
      <c r="K155" s="42" t="e">
        <f>IF($C$24,[1]!obget([1]!obcall("",$C155,"get",[1]!obMake("","int",K$26))),"")</f>
        <v>#VALUE!</v>
      </c>
      <c r="L155" s="42" t="e">
        <f>IF($C$24,[1]!obget([1]!obcall("",$C155,"get",[1]!obMake("","int",L$26))),"")</f>
        <v>#VALUE!</v>
      </c>
      <c r="M155" s="42" t="e">
        <f>IF($C$24,[1]!obget([1]!obcall("",$C155,"get",[1]!obMake("","int",M$26))),"")</f>
        <v>#VALUE!</v>
      </c>
      <c r="N155" s="42" t="e">
        <f>IF($C$24,[1]!obget([1]!obcall("",$C155,"getAverage")),"")</f>
        <v>#VALUE!</v>
      </c>
    </row>
    <row r="156" spans="1:14" ht="11.85" customHeight="1" x14ac:dyDescent="0.3">
      <c r="A156" s="28" t="str">
        <f t="shared" si="2"/>
        <v/>
      </c>
      <c r="B156" s="46"/>
      <c r="C156" s="45" t="e">
        <f>IF($C$24,[1]!obcall("IM_"&amp;B156,$B$24,"[]",[1]!obMake("","int",ROW(B156)-ROW($B$27))),"")</f>
        <v>#VALUE!</v>
      </c>
      <c r="D156" s="42" t="e">
        <f>IF($C$24,[1]!obget([1]!obcall("",$C156,"get",[1]!obMake("","int",D$26))),"")</f>
        <v>#VALUE!</v>
      </c>
      <c r="E156" s="42" t="e">
        <f>IF($C$24,[1]!obget([1]!obcall("",$C156,"get",[1]!obMake("","int",E$26))),"")</f>
        <v>#VALUE!</v>
      </c>
      <c r="F156" s="42" t="e">
        <f>IF($C$24,[1]!obget([1]!obcall("",$C156,"get",[1]!obMake("","int",F$26))),"")</f>
        <v>#VALUE!</v>
      </c>
      <c r="G156" s="42" t="e">
        <f>IF($C$24,[1]!obget([1]!obcall("",$C156,"get",[1]!obMake("","int",G$26))),"")</f>
        <v>#VALUE!</v>
      </c>
      <c r="H156" s="42" t="e">
        <f>IF($C$24,[1]!obget([1]!obcall("",$C156,"get",[1]!obMake("","int",H$26))),"")</f>
        <v>#VALUE!</v>
      </c>
      <c r="I156" s="42" t="e">
        <f>IF($C$24,[1]!obget([1]!obcall("",$C156,"get",[1]!obMake("","int",I$26))),"")</f>
        <v>#VALUE!</v>
      </c>
      <c r="J156" s="42" t="e">
        <f>IF($C$24,[1]!obget([1]!obcall("",$C156,"get",[1]!obMake("","int",J$26))),"")</f>
        <v>#VALUE!</v>
      </c>
      <c r="K156" s="42" t="e">
        <f>IF($C$24,[1]!obget([1]!obcall("",$C156,"get",[1]!obMake("","int",K$26))),"")</f>
        <v>#VALUE!</v>
      </c>
      <c r="L156" s="42" t="e">
        <f>IF($C$24,[1]!obget([1]!obcall("",$C156,"get",[1]!obMake("","int",L$26))),"")</f>
        <v>#VALUE!</v>
      </c>
      <c r="M156" s="42" t="e">
        <f>IF($C$24,[1]!obget([1]!obcall("",$C156,"get",[1]!obMake("","int",M$26))),"")</f>
        <v>#VALUE!</v>
      </c>
      <c r="N156" s="42" t="e">
        <f>IF($C$24,[1]!obget([1]!obcall("",$C156,"getAverage")),"")</f>
        <v>#VALUE!</v>
      </c>
    </row>
    <row r="157" spans="1:14" ht="11.85" customHeight="1" x14ac:dyDescent="0.3">
      <c r="A157" s="28">
        <f t="shared" ref="A157:A220" si="3">IF($C$24,IF(MOD((ROW(A157)-ROW($A$27))*$C$20,$C$21/10)&lt;0.0001,(ROW(A157)-ROW($A$27))*$C$20,""),"")</f>
        <v>13</v>
      </c>
      <c r="B157" s="46"/>
      <c r="C157" s="45" t="e">
        <f>IF($C$24,[1]!obcall("IM_"&amp;B157,$B$24,"[]",[1]!obMake("","int",ROW(B157)-ROW($B$27))),"")</f>
        <v>#VALUE!</v>
      </c>
      <c r="D157" s="42" t="e">
        <f>IF($C$24,[1]!obget([1]!obcall("",$C157,"get",[1]!obMake("","int",D$26))),"")</f>
        <v>#VALUE!</v>
      </c>
      <c r="E157" s="42" t="e">
        <f>IF($C$24,[1]!obget([1]!obcall("",$C157,"get",[1]!obMake("","int",E$26))),"")</f>
        <v>#VALUE!</v>
      </c>
      <c r="F157" s="42" t="e">
        <f>IF($C$24,[1]!obget([1]!obcall("",$C157,"get",[1]!obMake("","int",F$26))),"")</f>
        <v>#VALUE!</v>
      </c>
      <c r="G157" s="42" t="e">
        <f>IF($C$24,[1]!obget([1]!obcall("",$C157,"get",[1]!obMake("","int",G$26))),"")</f>
        <v>#VALUE!</v>
      </c>
      <c r="H157" s="42" t="e">
        <f>IF($C$24,[1]!obget([1]!obcall("",$C157,"get",[1]!obMake("","int",H$26))),"")</f>
        <v>#VALUE!</v>
      </c>
      <c r="I157" s="42" t="e">
        <f>IF($C$24,[1]!obget([1]!obcall("",$C157,"get",[1]!obMake("","int",I$26))),"")</f>
        <v>#VALUE!</v>
      </c>
      <c r="J157" s="42" t="e">
        <f>IF($C$24,[1]!obget([1]!obcall("",$C157,"get",[1]!obMake("","int",J$26))),"")</f>
        <v>#VALUE!</v>
      </c>
      <c r="K157" s="42" t="e">
        <f>IF($C$24,[1]!obget([1]!obcall("",$C157,"get",[1]!obMake("","int",K$26))),"")</f>
        <v>#VALUE!</v>
      </c>
      <c r="L157" s="42" t="e">
        <f>IF($C$24,[1]!obget([1]!obcall("",$C157,"get",[1]!obMake("","int",L$26))),"")</f>
        <v>#VALUE!</v>
      </c>
      <c r="M157" s="42" t="e">
        <f>IF($C$24,[1]!obget([1]!obcall("",$C157,"get",[1]!obMake("","int",M$26))),"")</f>
        <v>#VALUE!</v>
      </c>
      <c r="N157" s="42" t="e">
        <f>IF($C$24,[1]!obget([1]!obcall("",$C157,"getAverage")),"")</f>
        <v>#VALUE!</v>
      </c>
    </row>
    <row r="158" spans="1:14" ht="11.85" customHeight="1" x14ac:dyDescent="0.3">
      <c r="A158" s="28" t="str">
        <f t="shared" si="3"/>
        <v/>
      </c>
      <c r="B158" s="46"/>
      <c r="C158" s="45" t="e">
        <f>IF($C$24,[1]!obcall("IM_"&amp;B158,$B$24,"[]",[1]!obMake("","int",ROW(B158)-ROW($B$27))),"")</f>
        <v>#VALUE!</v>
      </c>
      <c r="D158" s="42" t="e">
        <f>IF($C$24,[1]!obget([1]!obcall("",$C158,"get",[1]!obMake("","int",D$26))),"")</f>
        <v>#VALUE!</v>
      </c>
      <c r="E158" s="42" t="e">
        <f>IF($C$24,[1]!obget([1]!obcall("",$C158,"get",[1]!obMake("","int",E$26))),"")</f>
        <v>#VALUE!</v>
      </c>
      <c r="F158" s="42" t="e">
        <f>IF($C$24,[1]!obget([1]!obcall("",$C158,"get",[1]!obMake("","int",F$26))),"")</f>
        <v>#VALUE!</v>
      </c>
      <c r="G158" s="42" t="e">
        <f>IF($C$24,[1]!obget([1]!obcall("",$C158,"get",[1]!obMake("","int",G$26))),"")</f>
        <v>#VALUE!</v>
      </c>
      <c r="H158" s="42" t="e">
        <f>IF($C$24,[1]!obget([1]!obcall("",$C158,"get",[1]!obMake("","int",H$26))),"")</f>
        <v>#VALUE!</v>
      </c>
      <c r="I158" s="42" t="e">
        <f>IF($C$24,[1]!obget([1]!obcall("",$C158,"get",[1]!obMake("","int",I$26))),"")</f>
        <v>#VALUE!</v>
      </c>
      <c r="J158" s="42" t="e">
        <f>IF($C$24,[1]!obget([1]!obcall("",$C158,"get",[1]!obMake("","int",J$26))),"")</f>
        <v>#VALUE!</v>
      </c>
      <c r="K158" s="42" t="e">
        <f>IF($C$24,[1]!obget([1]!obcall("",$C158,"get",[1]!obMake("","int",K$26))),"")</f>
        <v>#VALUE!</v>
      </c>
      <c r="L158" s="42" t="e">
        <f>IF($C$24,[1]!obget([1]!obcall("",$C158,"get",[1]!obMake("","int",L$26))),"")</f>
        <v>#VALUE!</v>
      </c>
      <c r="M158" s="42" t="e">
        <f>IF($C$24,[1]!obget([1]!obcall("",$C158,"get",[1]!obMake("","int",M$26))),"")</f>
        <v>#VALUE!</v>
      </c>
      <c r="N158" s="42" t="e">
        <f>IF($C$24,[1]!obget([1]!obcall("",$C158,"getAverage")),"")</f>
        <v>#VALUE!</v>
      </c>
    </row>
    <row r="159" spans="1:14" ht="11.85" customHeight="1" x14ac:dyDescent="0.3">
      <c r="A159" s="28" t="str">
        <f t="shared" si="3"/>
        <v/>
      </c>
      <c r="B159" s="46"/>
      <c r="C159" s="45" t="e">
        <f>IF($C$24,[1]!obcall("IM_"&amp;B159,$B$24,"[]",[1]!obMake("","int",ROW(B159)-ROW($B$27))),"")</f>
        <v>#VALUE!</v>
      </c>
      <c r="D159" s="42" t="e">
        <f>IF($C$24,[1]!obget([1]!obcall("",$C159,"get",[1]!obMake("","int",D$26))),"")</f>
        <v>#VALUE!</v>
      </c>
      <c r="E159" s="42" t="e">
        <f>IF($C$24,[1]!obget([1]!obcall("",$C159,"get",[1]!obMake("","int",E$26))),"")</f>
        <v>#VALUE!</v>
      </c>
      <c r="F159" s="42" t="e">
        <f>IF($C$24,[1]!obget([1]!obcall("",$C159,"get",[1]!obMake("","int",F$26))),"")</f>
        <v>#VALUE!</v>
      </c>
      <c r="G159" s="42" t="e">
        <f>IF($C$24,[1]!obget([1]!obcall("",$C159,"get",[1]!obMake("","int",G$26))),"")</f>
        <v>#VALUE!</v>
      </c>
      <c r="H159" s="42" t="e">
        <f>IF($C$24,[1]!obget([1]!obcall("",$C159,"get",[1]!obMake("","int",H$26))),"")</f>
        <v>#VALUE!</v>
      </c>
      <c r="I159" s="42" t="e">
        <f>IF($C$24,[1]!obget([1]!obcall("",$C159,"get",[1]!obMake("","int",I$26))),"")</f>
        <v>#VALUE!</v>
      </c>
      <c r="J159" s="42" t="e">
        <f>IF($C$24,[1]!obget([1]!obcall("",$C159,"get",[1]!obMake("","int",J$26))),"")</f>
        <v>#VALUE!</v>
      </c>
      <c r="K159" s="42" t="e">
        <f>IF($C$24,[1]!obget([1]!obcall("",$C159,"get",[1]!obMake("","int",K$26))),"")</f>
        <v>#VALUE!</v>
      </c>
      <c r="L159" s="42" t="e">
        <f>IF($C$24,[1]!obget([1]!obcall("",$C159,"get",[1]!obMake("","int",L$26))),"")</f>
        <v>#VALUE!</v>
      </c>
      <c r="M159" s="42" t="e">
        <f>IF($C$24,[1]!obget([1]!obcall("",$C159,"get",[1]!obMake("","int",M$26))),"")</f>
        <v>#VALUE!</v>
      </c>
      <c r="N159" s="42" t="e">
        <f>IF($C$24,[1]!obget([1]!obcall("",$C159,"getAverage")),"")</f>
        <v>#VALUE!</v>
      </c>
    </row>
    <row r="160" spans="1:14" ht="11.85" customHeight="1" x14ac:dyDescent="0.3">
      <c r="A160" s="28" t="str">
        <f t="shared" si="3"/>
        <v/>
      </c>
      <c r="B160" s="46"/>
      <c r="C160" s="45" t="e">
        <f>IF($C$24,[1]!obcall("IM_"&amp;B160,$B$24,"[]",[1]!obMake("","int",ROW(B160)-ROW($B$27))),"")</f>
        <v>#VALUE!</v>
      </c>
      <c r="D160" s="42" t="e">
        <f>IF($C$24,[1]!obget([1]!obcall("",$C160,"get",[1]!obMake("","int",D$26))),"")</f>
        <v>#VALUE!</v>
      </c>
      <c r="E160" s="42" t="e">
        <f>IF($C$24,[1]!obget([1]!obcall("",$C160,"get",[1]!obMake("","int",E$26))),"")</f>
        <v>#VALUE!</v>
      </c>
      <c r="F160" s="42" t="e">
        <f>IF($C$24,[1]!obget([1]!obcall("",$C160,"get",[1]!obMake("","int",F$26))),"")</f>
        <v>#VALUE!</v>
      </c>
      <c r="G160" s="42" t="e">
        <f>IF($C$24,[1]!obget([1]!obcall("",$C160,"get",[1]!obMake("","int",G$26))),"")</f>
        <v>#VALUE!</v>
      </c>
      <c r="H160" s="42" t="e">
        <f>IF($C$24,[1]!obget([1]!obcall("",$C160,"get",[1]!obMake("","int",H$26))),"")</f>
        <v>#VALUE!</v>
      </c>
      <c r="I160" s="42" t="e">
        <f>IF($C$24,[1]!obget([1]!obcall("",$C160,"get",[1]!obMake("","int",I$26))),"")</f>
        <v>#VALUE!</v>
      </c>
      <c r="J160" s="42" t="e">
        <f>IF($C$24,[1]!obget([1]!obcall("",$C160,"get",[1]!obMake("","int",J$26))),"")</f>
        <v>#VALUE!</v>
      </c>
      <c r="K160" s="42" t="e">
        <f>IF($C$24,[1]!obget([1]!obcall("",$C160,"get",[1]!obMake("","int",K$26))),"")</f>
        <v>#VALUE!</v>
      </c>
      <c r="L160" s="42" t="e">
        <f>IF($C$24,[1]!obget([1]!obcall("",$C160,"get",[1]!obMake("","int",L$26))),"")</f>
        <v>#VALUE!</v>
      </c>
      <c r="M160" s="42" t="e">
        <f>IF($C$24,[1]!obget([1]!obcall("",$C160,"get",[1]!obMake("","int",M$26))),"")</f>
        <v>#VALUE!</v>
      </c>
      <c r="N160" s="42" t="e">
        <f>IF($C$24,[1]!obget([1]!obcall("",$C160,"getAverage")),"")</f>
        <v>#VALUE!</v>
      </c>
    </row>
    <row r="161" spans="1:14" ht="11.85" customHeight="1" x14ac:dyDescent="0.3">
      <c r="A161" s="28" t="str">
        <f t="shared" si="3"/>
        <v/>
      </c>
      <c r="B161" s="46"/>
      <c r="C161" s="45" t="e">
        <f>IF($C$24,[1]!obcall("IM_"&amp;B161,$B$24,"[]",[1]!obMake("","int",ROW(B161)-ROW($B$27))),"")</f>
        <v>#VALUE!</v>
      </c>
      <c r="D161" s="42" t="e">
        <f>IF($C$24,[1]!obget([1]!obcall("",$C161,"get",[1]!obMake("","int",D$26))),"")</f>
        <v>#VALUE!</v>
      </c>
      <c r="E161" s="42" t="e">
        <f>IF($C$24,[1]!obget([1]!obcall("",$C161,"get",[1]!obMake("","int",E$26))),"")</f>
        <v>#VALUE!</v>
      </c>
      <c r="F161" s="42" t="e">
        <f>IF($C$24,[1]!obget([1]!obcall("",$C161,"get",[1]!obMake("","int",F$26))),"")</f>
        <v>#VALUE!</v>
      </c>
      <c r="G161" s="42" t="e">
        <f>IF($C$24,[1]!obget([1]!obcall("",$C161,"get",[1]!obMake("","int",G$26))),"")</f>
        <v>#VALUE!</v>
      </c>
      <c r="H161" s="42" t="e">
        <f>IF($C$24,[1]!obget([1]!obcall("",$C161,"get",[1]!obMake("","int",H$26))),"")</f>
        <v>#VALUE!</v>
      </c>
      <c r="I161" s="42" t="e">
        <f>IF($C$24,[1]!obget([1]!obcall("",$C161,"get",[1]!obMake("","int",I$26))),"")</f>
        <v>#VALUE!</v>
      </c>
      <c r="J161" s="42" t="e">
        <f>IF($C$24,[1]!obget([1]!obcall("",$C161,"get",[1]!obMake("","int",J$26))),"")</f>
        <v>#VALUE!</v>
      </c>
      <c r="K161" s="42" t="e">
        <f>IF($C$24,[1]!obget([1]!obcall("",$C161,"get",[1]!obMake("","int",K$26))),"")</f>
        <v>#VALUE!</v>
      </c>
      <c r="L161" s="42" t="e">
        <f>IF($C$24,[1]!obget([1]!obcall("",$C161,"get",[1]!obMake("","int",L$26))),"")</f>
        <v>#VALUE!</v>
      </c>
      <c r="M161" s="42" t="e">
        <f>IF($C$24,[1]!obget([1]!obcall("",$C161,"get",[1]!obMake("","int",M$26))),"")</f>
        <v>#VALUE!</v>
      </c>
      <c r="N161" s="42" t="e">
        <f>IF($C$24,[1]!obget([1]!obcall("",$C161,"getAverage")),"")</f>
        <v>#VALUE!</v>
      </c>
    </row>
    <row r="162" spans="1:14" ht="11.85" customHeight="1" x14ac:dyDescent="0.3">
      <c r="A162" s="28">
        <f t="shared" si="3"/>
        <v>13.5</v>
      </c>
      <c r="B162" s="46"/>
      <c r="C162" s="45" t="e">
        <f>IF($C$24,[1]!obcall("IM_"&amp;B162,$B$24,"[]",[1]!obMake("","int",ROW(B162)-ROW($B$27))),"")</f>
        <v>#VALUE!</v>
      </c>
      <c r="D162" s="42" t="e">
        <f>IF($C$24,[1]!obget([1]!obcall("",$C162,"get",[1]!obMake("","int",D$26))),"")</f>
        <v>#VALUE!</v>
      </c>
      <c r="E162" s="42" t="e">
        <f>IF($C$24,[1]!obget([1]!obcall("",$C162,"get",[1]!obMake("","int",E$26))),"")</f>
        <v>#VALUE!</v>
      </c>
      <c r="F162" s="42" t="e">
        <f>IF($C$24,[1]!obget([1]!obcall("",$C162,"get",[1]!obMake("","int",F$26))),"")</f>
        <v>#VALUE!</v>
      </c>
      <c r="G162" s="42" t="e">
        <f>IF($C$24,[1]!obget([1]!obcall("",$C162,"get",[1]!obMake("","int",G$26))),"")</f>
        <v>#VALUE!</v>
      </c>
      <c r="H162" s="42" t="e">
        <f>IF($C$24,[1]!obget([1]!obcall("",$C162,"get",[1]!obMake("","int",H$26))),"")</f>
        <v>#VALUE!</v>
      </c>
      <c r="I162" s="42" t="e">
        <f>IF($C$24,[1]!obget([1]!obcall("",$C162,"get",[1]!obMake("","int",I$26))),"")</f>
        <v>#VALUE!</v>
      </c>
      <c r="J162" s="42" t="e">
        <f>IF($C$24,[1]!obget([1]!obcall("",$C162,"get",[1]!obMake("","int",J$26))),"")</f>
        <v>#VALUE!</v>
      </c>
      <c r="K162" s="42" t="e">
        <f>IF($C$24,[1]!obget([1]!obcall("",$C162,"get",[1]!obMake("","int",K$26))),"")</f>
        <v>#VALUE!</v>
      </c>
      <c r="L162" s="42" t="e">
        <f>IF($C$24,[1]!obget([1]!obcall("",$C162,"get",[1]!obMake("","int",L$26))),"")</f>
        <v>#VALUE!</v>
      </c>
      <c r="M162" s="42" t="e">
        <f>IF($C$24,[1]!obget([1]!obcall("",$C162,"get",[1]!obMake("","int",M$26))),"")</f>
        <v>#VALUE!</v>
      </c>
      <c r="N162" s="42" t="e">
        <f>IF($C$24,[1]!obget([1]!obcall("",$C162,"getAverage")),"")</f>
        <v>#VALUE!</v>
      </c>
    </row>
    <row r="163" spans="1:14" ht="11.85" customHeight="1" x14ac:dyDescent="0.3">
      <c r="A163" s="28" t="str">
        <f t="shared" si="3"/>
        <v/>
      </c>
      <c r="B163" s="46"/>
      <c r="C163" s="45" t="e">
        <f>IF($C$24,[1]!obcall("IM_"&amp;B163,$B$24,"[]",[1]!obMake("","int",ROW(B163)-ROW($B$27))),"")</f>
        <v>#VALUE!</v>
      </c>
      <c r="D163" s="42" t="e">
        <f>IF($C$24,[1]!obget([1]!obcall("",$C163,"get",[1]!obMake("","int",D$26))),"")</f>
        <v>#VALUE!</v>
      </c>
      <c r="E163" s="42" t="e">
        <f>IF($C$24,[1]!obget([1]!obcall("",$C163,"get",[1]!obMake("","int",E$26))),"")</f>
        <v>#VALUE!</v>
      </c>
      <c r="F163" s="42" t="e">
        <f>IF($C$24,[1]!obget([1]!obcall("",$C163,"get",[1]!obMake("","int",F$26))),"")</f>
        <v>#VALUE!</v>
      </c>
      <c r="G163" s="42" t="e">
        <f>IF($C$24,[1]!obget([1]!obcall("",$C163,"get",[1]!obMake("","int",G$26))),"")</f>
        <v>#VALUE!</v>
      </c>
      <c r="H163" s="42" t="e">
        <f>IF($C$24,[1]!obget([1]!obcall("",$C163,"get",[1]!obMake("","int",H$26))),"")</f>
        <v>#VALUE!</v>
      </c>
      <c r="I163" s="42" t="e">
        <f>IF($C$24,[1]!obget([1]!obcall("",$C163,"get",[1]!obMake("","int",I$26))),"")</f>
        <v>#VALUE!</v>
      </c>
      <c r="J163" s="42" t="e">
        <f>IF($C$24,[1]!obget([1]!obcall("",$C163,"get",[1]!obMake("","int",J$26))),"")</f>
        <v>#VALUE!</v>
      </c>
      <c r="K163" s="42" t="e">
        <f>IF($C$24,[1]!obget([1]!obcall("",$C163,"get",[1]!obMake("","int",K$26))),"")</f>
        <v>#VALUE!</v>
      </c>
      <c r="L163" s="42" t="e">
        <f>IF($C$24,[1]!obget([1]!obcall("",$C163,"get",[1]!obMake("","int",L$26))),"")</f>
        <v>#VALUE!</v>
      </c>
      <c r="M163" s="42" t="e">
        <f>IF($C$24,[1]!obget([1]!obcall("",$C163,"get",[1]!obMake("","int",M$26))),"")</f>
        <v>#VALUE!</v>
      </c>
      <c r="N163" s="42" t="e">
        <f>IF($C$24,[1]!obget([1]!obcall("",$C163,"getAverage")),"")</f>
        <v>#VALUE!</v>
      </c>
    </row>
    <row r="164" spans="1:14" ht="11.85" customHeight="1" x14ac:dyDescent="0.3">
      <c r="A164" s="28" t="str">
        <f t="shared" si="3"/>
        <v/>
      </c>
      <c r="B164" s="46"/>
      <c r="C164" s="45" t="e">
        <f>IF($C$24,[1]!obcall("IM_"&amp;B164,$B$24,"[]",[1]!obMake("","int",ROW(B164)-ROW($B$27))),"")</f>
        <v>#VALUE!</v>
      </c>
      <c r="D164" s="42" t="e">
        <f>IF($C$24,[1]!obget([1]!obcall("",$C164,"get",[1]!obMake("","int",D$26))),"")</f>
        <v>#VALUE!</v>
      </c>
      <c r="E164" s="42" t="e">
        <f>IF($C$24,[1]!obget([1]!obcall("",$C164,"get",[1]!obMake("","int",E$26))),"")</f>
        <v>#VALUE!</v>
      </c>
      <c r="F164" s="42" t="e">
        <f>IF($C$24,[1]!obget([1]!obcall("",$C164,"get",[1]!obMake("","int",F$26))),"")</f>
        <v>#VALUE!</v>
      </c>
      <c r="G164" s="42" t="e">
        <f>IF($C$24,[1]!obget([1]!obcall("",$C164,"get",[1]!obMake("","int",G$26))),"")</f>
        <v>#VALUE!</v>
      </c>
      <c r="H164" s="42" t="e">
        <f>IF($C$24,[1]!obget([1]!obcall("",$C164,"get",[1]!obMake("","int",H$26))),"")</f>
        <v>#VALUE!</v>
      </c>
      <c r="I164" s="42" t="e">
        <f>IF($C$24,[1]!obget([1]!obcall("",$C164,"get",[1]!obMake("","int",I$26))),"")</f>
        <v>#VALUE!</v>
      </c>
      <c r="J164" s="42" t="e">
        <f>IF($C$24,[1]!obget([1]!obcall("",$C164,"get",[1]!obMake("","int",J$26))),"")</f>
        <v>#VALUE!</v>
      </c>
      <c r="K164" s="42" t="e">
        <f>IF($C$24,[1]!obget([1]!obcall("",$C164,"get",[1]!obMake("","int",K$26))),"")</f>
        <v>#VALUE!</v>
      </c>
      <c r="L164" s="42" t="e">
        <f>IF($C$24,[1]!obget([1]!obcall("",$C164,"get",[1]!obMake("","int",L$26))),"")</f>
        <v>#VALUE!</v>
      </c>
      <c r="M164" s="42" t="e">
        <f>IF($C$24,[1]!obget([1]!obcall("",$C164,"get",[1]!obMake("","int",M$26))),"")</f>
        <v>#VALUE!</v>
      </c>
      <c r="N164" s="42" t="e">
        <f>IF($C$24,[1]!obget([1]!obcall("",$C164,"getAverage")),"")</f>
        <v>#VALUE!</v>
      </c>
    </row>
    <row r="165" spans="1:14" ht="11.85" customHeight="1" x14ac:dyDescent="0.3">
      <c r="A165" s="28" t="str">
        <f t="shared" si="3"/>
        <v/>
      </c>
      <c r="B165" s="46"/>
      <c r="C165" s="45" t="e">
        <f>IF($C$24,[1]!obcall("IM_"&amp;B165,$B$24,"[]",[1]!obMake("","int",ROW(B165)-ROW($B$27))),"")</f>
        <v>#VALUE!</v>
      </c>
      <c r="D165" s="42" t="e">
        <f>IF($C$24,[1]!obget([1]!obcall("",$C165,"get",[1]!obMake("","int",D$26))),"")</f>
        <v>#VALUE!</v>
      </c>
      <c r="E165" s="42" t="e">
        <f>IF($C$24,[1]!obget([1]!obcall("",$C165,"get",[1]!obMake("","int",E$26))),"")</f>
        <v>#VALUE!</v>
      </c>
      <c r="F165" s="42" t="e">
        <f>IF($C$24,[1]!obget([1]!obcall("",$C165,"get",[1]!obMake("","int",F$26))),"")</f>
        <v>#VALUE!</v>
      </c>
      <c r="G165" s="42" t="e">
        <f>IF($C$24,[1]!obget([1]!obcall("",$C165,"get",[1]!obMake("","int",G$26))),"")</f>
        <v>#VALUE!</v>
      </c>
      <c r="H165" s="42" t="e">
        <f>IF($C$24,[1]!obget([1]!obcall("",$C165,"get",[1]!obMake("","int",H$26))),"")</f>
        <v>#VALUE!</v>
      </c>
      <c r="I165" s="42" t="e">
        <f>IF($C$24,[1]!obget([1]!obcall("",$C165,"get",[1]!obMake("","int",I$26))),"")</f>
        <v>#VALUE!</v>
      </c>
      <c r="J165" s="42" t="e">
        <f>IF($C$24,[1]!obget([1]!obcall("",$C165,"get",[1]!obMake("","int",J$26))),"")</f>
        <v>#VALUE!</v>
      </c>
      <c r="K165" s="42" t="e">
        <f>IF($C$24,[1]!obget([1]!obcall("",$C165,"get",[1]!obMake("","int",K$26))),"")</f>
        <v>#VALUE!</v>
      </c>
      <c r="L165" s="42" t="e">
        <f>IF($C$24,[1]!obget([1]!obcall("",$C165,"get",[1]!obMake("","int",L$26))),"")</f>
        <v>#VALUE!</v>
      </c>
      <c r="M165" s="42" t="e">
        <f>IF($C$24,[1]!obget([1]!obcall("",$C165,"get",[1]!obMake("","int",M$26))),"")</f>
        <v>#VALUE!</v>
      </c>
      <c r="N165" s="42" t="e">
        <f>IF($C$24,[1]!obget([1]!obcall("",$C165,"getAverage")),"")</f>
        <v>#VALUE!</v>
      </c>
    </row>
    <row r="166" spans="1:14" ht="11.85" customHeight="1" x14ac:dyDescent="0.3">
      <c r="A166" s="28" t="str">
        <f t="shared" si="3"/>
        <v/>
      </c>
      <c r="B166" s="46"/>
      <c r="C166" s="45" t="e">
        <f>IF($C$24,[1]!obcall("IM_"&amp;B166,$B$24,"[]",[1]!obMake("","int",ROW(B166)-ROW($B$27))),"")</f>
        <v>#VALUE!</v>
      </c>
      <c r="D166" s="42" t="e">
        <f>IF($C$24,[1]!obget([1]!obcall("",$C166,"get",[1]!obMake("","int",D$26))),"")</f>
        <v>#VALUE!</v>
      </c>
      <c r="E166" s="42" t="e">
        <f>IF($C$24,[1]!obget([1]!obcall("",$C166,"get",[1]!obMake("","int",E$26))),"")</f>
        <v>#VALUE!</v>
      </c>
      <c r="F166" s="42" t="e">
        <f>IF($C$24,[1]!obget([1]!obcall("",$C166,"get",[1]!obMake("","int",F$26))),"")</f>
        <v>#VALUE!</v>
      </c>
      <c r="G166" s="42" t="e">
        <f>IF($C$24,[1]!obget([1]!obcall("",$C166,"get",[1]!obMake("","int",G$26))),"")</f>
        <v>#VALUE!</v>
      </c>
      <c r="H166" s="42" t="e">
        <f>IF($C$24,[1]!obget([1]!obcall("",$C166,"get",[1]!obMake("","int",H$26))),"")</f>
        <v>#VALUE!</v>
      </c>
      <c r="I166" s="42" t="e">
        <f>IF($C$24,[1]!obget([1]!obcall("",$C166,"get",[1]!obMake("","int",I$26))),"")</f>
        <v>#VALUE!</v>
      </c>
      <c r="J166" s="42" t="e">
        <f>IF($C$24,[1]!obget([1]!obcall("",$C166,"get",[1]!obMake("","int",J$26))),"")</f>
        <v>#VALUE!</v>
      </c>
      <c r="K166" s="42" t="e">
        <f>IF($C$24,[1]!obget([1]!obcall("",$C166,"get",[1]!obMake("","int",K$26))),"")</f>
        <v>#VALUE!</v>
      </c>
      <c r="L166" s="42" t="e">
        <f>IF($C$24,[1]!obget([1]!obcall("",$C166,"get",[1]!obMake("","int",L$26))),"")</f>
        <v>#VALUE!</v>
      </c>
      <c r="M166" s="42" t="e">
        <f>IF($C$24,[1]!obget([1]!obcall("",$C166,"get",[1]!obMake("","int",M$26))),"")</f>
        <v>#VALUE!</v>
      </c>
      <c r="N166" s="42" t="e">
        <f>IF($C$24,[1]!obget([1]!obcall("",$C166,"getAverage")),"")</f>
        <v>#VALUE!</v>
      </c>
    </row>
    <row r="167" spans="1:14" ht="11.85" customHeight="1" x14ac:dyDescent="0.3">
      <c r="A167" s="28">
        <f t="shared" si="3"/>
        <v>14</v>
      </c>
      <c r="B167" s="46"/>
      <c r="C167" s="45" t="e">
        <f>IF($C$24,[1]!obcall("IM_"&amp;B167,$B$24,"[]",[1]!obMake("","int",ROW(B167)-ROW($B$27))),"")</f>
        <v>#VALUE!</v>
      </c>
      <c r="D167" s="42" t="e">
        <f>IF($C$24,[1]!obget([1]!obcall("",$C167,"get",[1]!obMake("","int",D$26))),"")</f>
        <v>#VALUE!</v>
      </c>
      <c r="E167" s="42" t="e">
        <f>IF($C$24,[1]!obget([1]!obcall("",$C167,"get",[1]!obMake("","int",E$26))),"")</f>
        <v>#VALUE!</v>
      </c>
      <c r="F167" s="42" t="e">
        <f>IF($C$24,[1]!obget([1]!obcall("",$C167,"get",[1]!obMake("","int",F$26))),"")</f>
        <v>#VALUE!</v>
      </c>
      <c r="G167" s="42" t="e">
        <f>IF($C$24,[1]!obget([1]!obcall("",$C167,"get",[1]!obMake("","int",G$26))),"")</f>
        <v>#VALUE!</v>
      </c>
      <c r="H167" s="42" t="e">
        <f>IF($C$24,[1]!obget([1]!obcall("",$C167,"get",[1]!obMake("","int",H$26))),"")</f>
        <v>#VALUE!</v>
      </c>
      <c r="I167" s="42" t="e">
        <f>IF($C$24,[1]!obget([1]!obcall("",$C167,"get",[1]!obMake("","int",I$26))),"")</f>
        <v>#VALUE!</v>
      </c>
      <c r="J167" s="42" t="e">
        <f>IF($C$24,[1]!obget([1]!obcall("",$C167,"get",[1]!obMake("","int",J$26))),"")</f>
        <v>#VALUE!</v>
      </c>
      <c r="K167" s="42" t="e">
        <f>IF($C$24,[1]!obget([1]!obcall("",$C167,"get",[1]!obMake("","int",K$26))),"")</f>
        <v>#VALUE!</v>
      </c>
      <c r="L167" s="42" t="e">
        <f>IF($C$24,[1]!obget([1]!obcall("",$C167,"get",[1]!obMake("","int",L$26))),"")</f>
        <v>#VALUE!</v>
      </c>
      <c r="M167" s="42" t="e">
        <f>IF($C$24,[1]!obget([1]!obcall("",$C167,"get",[1]!obMake("","int",M$26))),"")</f>
        <v>#VALUE!</v>
      </c>
      <c r="N167" s="42" t="e">
        <f>IF($C$24,[1]!obget([1]!obcall("",$C167,"getAverage")),"")</f>
        <v>#VALUE!</v>
      </c>
    </row>
    <row r="168" spans="1:14" ht="11.85" customHeight="1" x14ac:dyDescent="0.3">
      <c r="A168" s="28" t="str">
        <f t="shared" si="3"/>
        <v/>
      </c>
      <c r="B168" s="46"/>
      <c r="C168" s="45" t="e">
        <f>IF($C$24,[1]!obcall("IM_"&amp;B168,$B$24,"[]",[1]!obMake("","int",ROW(B168)-ROW($B$27))),"")</f>
        <v>#VALUE!</v>
      </c>
      <c r="D168" s="42" t="e">
        <f>IF($C$24,[1]!obget([1]!obcall("",$C168,"get",[1]!obMake("","int",D$26))),"")</f>
        <v>#VALUE!</v>
      </c>
      <c r="E168" s="42" t="e">
        <f>IF($C$24,[1]!obget([1]!obcall("",$C168,"get",[1]!obMake("","int",E$26))),"")</f>
        <v>#VALUE!</v>
      </c>
      <c r="F168" s="42" t="e">
        <f>IF($C$24,[1]!obget([1]!obcall("",$C168,"get",[1]!obMake("","int",F$26))),"")</f>
        <v>#VALUE!</v>
      </c>
      <c r="G168" s="42" t="e">
        <f>IF($C$24,[1]!obget([1]!obcall("",$C168,"get",[1]!obMake("","int",G$26))),"")</f>
        <v>#VALUE!</v>
      </c>
      <c r="H168" s="42" t="e">
        <f>IF($C$24,[1]!obget([1]!obcall("",$C168,"get",[1]!obMake("","int",H$26))),"")</f>
        <v>#VALUE!</v>
      </c>
      <c r="I168" s="42" t="e">
        <f>IF($C$24,[1]!obget([1]!obcall("",$C168,"get",[1]!obMake("","int",I$26))),"")</f>
        <v>#VALUE!</v>
      </c>
      <c r="J168" s="42" t="e">
        <f>IF($C$24,[1]!obget([1]!obcall("",$C168,"get",[1]!obMake("","int",J$26))),"")</f>
        <v>#VALUE!</v>
      </c>
      <c r="K168" s="42" t="e">
        <f>IF($C$24,[1]!obget([1]!obcall("",$C168,"get",[1]!obMake("","int",K$26))),"")</f>
        <v>#VALUE!</v>
      </c>
      <c r="L168" s="42" t="e">
        <f>IF($C$24,[1]!obget([1]!obcall("",$C168,"get",[1]!obMake("","int",L$26))),"")</f>
        <v>#VALUE!</v>
      </c>
      <c r="M168" s="42" t="e">
        <f>IF($C$24,[1]!obget([1]!obcall("",$C168,"get",[1]!obMake("","int",M$26))),"")</f>
        <v>#VALUE!</v>
      </c>
      <c r="N168" s="42" t="e">
        <f>IF($C$24,[1]!obget([1]!obcall("",$C168,"getAverage")),"")</f>
        <v>#VALUE!</v>
      </c>
    </row>
    <row r="169" spans="1:14" ht="11.85" customHeight="1" x14ac:dyDescent="0.3">
      <c r="A169" s="28" t="str">
        <f t="shared" si="3"/>
        <v/>
      </c>
      <c r="B169" s="46"/>
      <c r="C169" s="45" t="e">
        <f>IF($C$24,[1]!obcall("IM_"&amp;B169,$B$24,"[]",[1]!obMake("","int",ROW(B169)-ROW($B$27))),"")</f>
        <v>#VALUE!</v>
      </c>
      <c r="D169" s="42" t="e">
        <f>IF($C$24,[1]!obget([1]!obcall("",$C169,"get",[1]!obMake("","int",D$26))),"")</f>
        <v>#VALUE!</v>
      </c>
      <c r="E169" s="42" t="e">
        <f>IF($C$24,[1]!obget([1]!obcall("",$C169,"get",[1]!obMake("","int",E$26))),"")</f>
        <v>#VALUE!</v>
      </c>
      <c r="F169" s="42" t="e">
        <f>IF($C$24,[1]!obget([1]!obcall("",$C169,"get",[1]!obMake("","int",F$26))),"")</f>
        <v>#VALUE!</v>
      </c>
      <c r="G169" s="42" t="e">
        <f>IF($C$24,[1]!obget([1]!obcall("",$C169,"get",[1]!obMake("","int",G$26))),"")</f>
        <v>#VALUE!</v>
      </c>
      <c r="H169" s="42" t="e">
        <f>IF($C$24,[1]!obget([1]!obcall("",$C169,"get",[1]!obMake("","int",H$26))),"")</f>
        <v>#VALUE!</v>
      </c>
      <c r="I169" s="42" t="e">
        <f>IF($C$24,[1]!obget([1]!obcall("",$C169,"get",[1]!obMake("","int",I$26))),"")</f>
        <v>#VALUE!</v>
      </c>
      <c r="J169" s="42" t="e">
        <f>IF($C$24,[1]!obget([1]!obcall("",$C169,"get",[1]!obMake("","int",J$26))),"")</f>
        <v>#VALUE!</v>
      </c>
      <c r="K169" s="42" t="e">
        <f>IF($C$24,[1]!obget([1]!obcall("",$C169,"get",[1]!obMake("","int",K$26))),"")</f>
        <v>#VALUE!</v>
      </c>
      <c r="L169" s="42" t="e">
        <f>IF($C$24,[1]!obget([1]!obcall("",$C169,"get",[1]!obMake("","int",L$26))),"")</f>
        <v>#VALUE!</v>
      </c>
      <c r="M169" s="42" t="e">
        <f>IF($C$24,[1]!obget([1]!obcall("",$C169,"get",[1]!obMake("","int",M$26))),"")</f>
        <v>#VALUE!</v>
      </c>
      <c r="N169" s="42" t="e">
        <f>IF($C$24,[1]!obget([1]!obcall("",$C169,"getAverage")),"")</f>
        <v>#VALUE!</v>
      </c>
    </row>
    <row r="170" spans="1:14" ht="11.85" customHeight="1" x14ac:dyDescent="0.3">
      <c r="A170" s="28" t="str">
        <f t="shared" si="3"/>
        <v/>
      </c>
      <c r="B170" s="46"/>
      <c r="C170" s="45" t="e">
        <f>IF($C$24,[1]!obcall("IM_"&amp;B170,$B$24,"[]",[1]!obMake("","int",ROW(B170)-ROW($B$27))),"")</f>
        <v>#VALUE!</v>
      </c>
      <c r="D170" s="42" t="e">
        <f>IF($C$24,[1]!obget([1]!obcall("",$C170,"get",[1]!obMake("","int",D$26))),"")</f>
        <v>#VALUE!</v>
      </c>
      <c r="E170" s="42" t="e">
        <f>IF($C$24,[1]!obget([1]!obcall("",$C170,"get",[1]!obMake("","int",E$26))),"")</f>
        <v>#VALUE!</v>
      </c>
      <c r="F170" s="42" t="e">
        <f>IF($C$24,[1]!obget([1]!obcall("",$C170,"get",[1]!obMake("","int",F$26))),"")</f>
        <v>#VALUE!</v>
      </c>
      <c r="G170" s="42" t="e">
        <f>IF($C$24,[1]!obget([1]!obcall("",$C170,"get",[1]!obMake("","int",G$26))),"")</f>
        <v>#VALUE!</v>
      </c>
      <c r="H170" s="42" t="e">
        <f>IF($C$24,[1]!obget([1]!obcall("",$C170,"get",[1]!obMake("","int",H$26))),"")</f>
        <v>#VALUE!</v>
      </c>
      <c r="I170" s="42" t="e">
        <f>IF($C$24,[1]!obget([1]!obcall("",$C170,"get",[1]!obMake("","int",I$26))),"")</f>
        <v>#VALUE!</v>
      </c>
      <c r="J170" s="42" t="e">
        <f>IF($C$24,[1]!obget([1]!obcall("",$C170,"get",[1]!obMake("","int",J$26))),"")</f>
        <v>#VALUE!</v>
      </c>
      <c r="K170" s="42" t="e">
        <f>IF($C$24,[1]!obget([1]!obcall("",$C170,"get",[1]!obMake("","int",K$26))),"")</f>
        <v>#VALUE!</v>
      </c>
      <c r="L170" s="42" t="e">
        <f>IF($C$24,[1]!obget([1]!obcall("",$C170,"get",[1]!obMake("","int",L$26))),"")</f>
        <v>#VALUE!</v>
      </c>
      <c r="M170" s="42" t="e">
        <f>IF($C$24,[1]!obget([1]!obcall("",$C170,"get",[1]!obMake("","int",M$26))),"")</f>
        <v>#VALUE!</v>
      </c>
      <c r="N170" s="42" t="e">
        <f>IF($C$24,[1]!obget([1]!obcall("",$C170,"getAverage")),"")</f>
        <v>#VALUE!</v>
      </c>
    </row>
    <row r="171" spans="1:14" ht="11.85" customHeight="1" x14ac:dyDescent="0.3">
      <c r="A171" s="28" t="str">
        <f t="shared" si="3"/>
        <v/>
      </c>
      <c r="B171" s="46"/>
      <c r="C171" s="45" t="e">
        <f>IF($C$24,[1]!obcall("IM_"&amp;B171,$B$24,"[]",[1]!obMake("","int",ROW(B171)-ROW($B$27))),"")</f>
        <v>#VALUE!</v>
      </c>
      <c r="D171" s="42" t="e">
        <f>IF($C$24,[1]!obget([1]!obcall("",$C171,"get",[1]!obMake("","int",D$26))),"")</f>
        <v>#VALUE!</v>
      </c>
      <c r="E171" s="42" t="e">
        <f>IF($C$24,[1]!obget([1]!obcall("",$C171,"get",[1]!obMake("","int",E$26))),"")</f>
        <v>#VALUE!</v>
      </c>
      <c r="F171" s="42" t="e">
        <f>IF($C$24,[1]!obget([1]!obcall("",$C171,"get",[1]!obMake("","int",F$26))),"")</f>
        <v>#VALUE!</v>
      </c>
      <c r="G171" s="42" t="e">
        <f>IF($C$24,[1]!obget([1]!obcall("",$C171,"get",[1]!obMake("","int",G$26))),"")</f>
        <v>#VALUE!</v>
      </c>
      <c r="H171" s="42" t="e">
        <f>IF($C$24,[1]!obget([1]!obcall("",$C171,"get",[1]!obMake("","int",H$26))),"")</f>
        <v>#VALUE!</v>
      </c>
      <c r="I171" s="42" t="e">
        <f>IF($C$24,[1]!obget([1]!obcall("",$C171,"get",[1]!obMake("","int",I$26))),"")</f>
        <v>#VALUE!</v>
      </c>
      <c r="J171" s="42" t="e">
        <f>IF($C$24,[1]!obget([1]!obcall("",$C171,"get",[1]!obMake("","int",J$26))),"")</f>
        <v>#VALUE!</v>
      </c>
      <c r="K171" s="42" t="e">
        <f>IF($C$24,[1]!obget([1]!obcall("",$C171,"get",[1]!obMake("","int",K$26))),"")</f>
        <v>#VALUE!</v>
      </c>
      <c r="L171" s="42" t="e">
        <f>IF($C$24,[1]!obget([1]!obcall("",$C171,"get",[1]!obMake("","int",L$26))),"")</f>
        <v>#VALUE!</v>
      </c>
      <c r="M171" s="42" t="e">
        <f>IF($C$24,[1]!obget([1]!obcall("",$C171,"get",[1]!obMake("","int",M$26))),"")</f>
        <v>#VALUE!</v>
      </c>
      <c r="N171" s="42" t="e">
        <f>IF($C$24,[1]!obget([1]!obcall("",$C171,"getAverage")),"")</f>
        <v>#VALUE!</v>
      </c>
    </row>
    <row r="172" spans="1:14" ht="11.85" customHeight="1" x14ac:dyDescent="0.3">
      <c r="A172" s="28">
        <f t="shared" si="3"/>
        <v>14.5</v>
      </c>
      <c r="B172" s="46"/>
      <c r="C172" s="45" t="e">
        <f>IF($C$24,[1]!obcall("IM_"&amp;B172,$B$24,"[]",[1]!obMake("","int",ROW(B172)-ROW($B$27))),"")</f>
        <v>#VALUE!</v>
      </c>
      <c r="D172" s="42" t="e">
        <f>IF($C$24,[1]!obget([1]!obcall("",$C172,"get",[1]!obMake("","int",D$26))),"")</f>
        <v>#VALUE!</v>
      </c>
      <c r="E172" s="42" t="e">
        <f>IF($C$24,[1]!obget([1]!obcall("",$C172,"get",[1]!obMake("","int",E$26))),"")</f>
        <v>#VALUE!</v>
      </c>
      <c r="F172" s="42" t="e">
        <f>IF($C$24,[1]!obget([1]!obcall("",$C172,"get",[1]!obMake("","int",F$26))),"")</f>
        <v>#VALUE!</v>
      </c>
      <c r="G172" s="42" t="e">
        <f>IF($C$24,[1]!obget([1]!obcall("",$C172,"get",[1]!obMake("","int",G$26))),"")</f>
        <v>#VALUE!</v>
      </c>
      <c r="H172" s="42" t="e">
        <f>IF($C$24,[1]!obget([1]!obcall("",$C172,"get",[1]!obMake("","int",H$26))),"")</f>
        <v>#VALUE!</v>
      </c>
      <c r="I172" s="42" t="e">
        <f>IF($C$24,[1]!obget([1]!obcall("",$C172,"get",[1]!obMake("","int",I$26))),"")</f>
        <v>#VALUE!</v>
      </c>
      <c r="J172" s="42" t="e">
        <f>IF($C$24,[1]!obget([1]!obcall("",$C172,"get",[1]!obMake("","int",J$26))),"")</f>
        <v>#VALUE!</v>
      </c>
      <c r="K172" s="42" t="e">
        <f>IF($C$24,[1]!obget([1]!obcall("",$C172,"get",[1]!obMake("","int",K$26))),"")</f>
        <v>#VALUE!</v>
      </c>
      <c r="L172" s="42" t="e">
        <f>IF($C$24,[1]!obget([1]!obcall("",$C172,"get",[1]!obMake("","int",L$26))),"")</f>
        <v>#VALUE!</v>
      </c>
      <c r="M172" s="42" t="e">
        <f>IF($C$24,[1]!obget([1]!obcall("",$C172,"get",[1]!obMake("","int",M$26))),"")</f>
        <v>#VALUE!</v>
      </c>
      <c r="N172" s="42" t="e">
        <f>IF($C$24,[1]!obget([1]!obcall("",$C172,"getAverage")),"")</f>
        <v>#VALUE!</v>
      </c>
    </row>
    <row r="173" spans="1:14" ht="11.85" customHeight="1" x14ac:dyDescent="0.3">
      <c r="A173" s="28" t="str">
        <f t="shared" si="3"/>
        <v/>
      </c>
      <c r="B173" s="46"/>
      <c r="C173" s="45" t="e">
        <f>IF($C$24,[1]!obcall("IM_"&amp;B173,$B$24,"[]",[1]!obMake("","int",ROW(B173)-ROW($B$27))),"")</f>
        <v>#VALUE!</v>
      </c>
      <c r="D173" s="42" t="e">
        <f>IF($C$24,[1]!obget([1]!obcall("",$C173,"get",[1]!obMake("","int",D$26))),"")</f>
        <v>#VALUE!</v>
      </c>
      <c r="E173" s="42" t="e">
        <f>IF($C$24,[1]!obget([1]!obcall("",$C173,"get",[1]!obMake("","int",E$26))),"")</f>
        <v>#VALUE!</v>
      </c>
      <c r="F173" s="42" t="e">
        <f>IF($C$24,[1]!obget([1]!obcall("",$C173,"get",[1]!obMake("","int",F$26))),"")</f>
        <v>#VALUE!</v>
      </c>
      <c r="G173" s="42" t="e">
        <f>IF($C$24,[1]!obget([1]!obcall("",$C173,"get",[1]!obMake("","int",G$26))),"")</f>
        <v>#VALUE!</v>
      </c>
      <c r="H173" s="42" t="e">
        <f>IF($C$24,[1]!obget([1]!obcall("",$C173,"get",[1]!obMake("","int",H$26))),"")</f>
        <v>#VALUE!</v>
      </c>
      <c r="I173" s="42" t="e">
        <f>IF($C$24,[1]!obget([1]!obcall("",$C173,"get",[1]!obMake("","int",I$26))),"")</f>
        <v>#VALUE!</v>
      </c>
      <c r="J173" s="42" t="e">
        <f>IF($C$24,[1]!obget([1]!obcall("",$C173,"get",[1]!obMake("","int",J$26))),"")</f>
        <v>#VALUE!</v>
      </c>
      <c r="K173" s="42" t="e">
        <f>IF($C$24,[1]!obget([1]!obcall("",$C173,"get",[1]!obMake("","int",K$26))),"")</f>
        <v>#VALUE!</v>
      </c>
      <c r="L173" s="42" t="e">
        <f>IF($C$24,[1]!obget([1]!obcall("",$C173,"get",[1]!obMake("","int",L$26))),"")</f>
        <v>#VALUE!</v>
      </c>
      <c r="M173" s="42" t="e">
        <f>IF($C$24,[1]!obget([1]!obcall("",$C173,"get",[1]!obMake("","int",M$26))),"")</f>
        <v>#VALUE!</v>
      </c>
      <c r="N173" s="42" t="e">
        <f>IF($C$24,[1]!obget([1]!obcall("",$C173,"getAverage")),"")</f>
        <v>#VALUE!</v>
      </c>
    </row>
    <row r="174" spans="1:14" ht="11.85" customHeight="1" x14ac:dyDescent="0.3">
      <c r="A174" s="28" t="str">
        <f t="shared" si="3"/>
        <v/>
      </c>
      <c r="B174" s="46"/>
      <c r="C174" s="45" t="e">
        <f>IF($C$24,[1]!obcall("IM_"&amp;B174,$B$24,"[]",[1]!obMake("","int",ROW(B174)-ROW($B$27))),"")</f>
        <v>#VALUE!</v>
      </c>
      <c r="D174" s="42" t="e">
        <f>IF($C$24,[1]!obget([1]!obcall("",$C174,"get",[1]!obMake("","int",D$26))),"")</f>
        <v>#VALUE!</v>
      </c>
      <c r="E174" s="42" t="e">
        <f>IF($C$24,[1]!obget([1]!obcall("",$C174,"get",[1]!obMake("","int",E$26))),"")</f>
        <v>#VALUE!</v>
      </c>
      <c r="F174" s="42" t="e">
        <f>IF($C$24,[1]!obget([1]!obcall("",$C174,"get",[1]!obMake("","int",F$26))),"")</f>
        <v>#VALUE!</v>
      </c>
      <c r="G174" s="42" t="e">
        <f>IF($C$24,[1]!obget([1]!obcall("",$C174,"get",[1]!obMake("","int",G$26))),"")</f>
        <v>#VALUE!</v>
      </c>
      <c r="H174" s="42" t="e">
        <f>IF($C$24,[1]!obget([1]!obcall("",$C174,"get",[1]!obMake("","int",H$26))),"")</f>
        <v>#VALUE!</v>
      </c>
      <c r="I174" s="42" t="e">
        <f>IF($C$24,[1]!obget([1]!obcall("",$C174,"get",[1]!obMake("","int",I$26))),"")</f>
        <v>#VALUE!</v>
      </c>
      <c r="J174" s="42" t="e">
        <f>IF($C$24,[1]!obget([1]!obcall("",$C174,"get",[1]!obMake("","int",J$26))),"")</f>
        <v>#VALUE!</v>
      </c>
      <c r="K174" s="42" t="e">
        <f>IF($C$24,[1]!obget([1]!obcall("",$C174,"get",[1]!obMake("","int",K$26))),"")</f>
        <v>#VALUE!</v>
      </c>
      <c r="L174" s="42" t="e">
        <f>IF($C$24,[1]!obget([1]!obcall("",$C174,"get",[1]!obMake("","int",L$26))),"")</f>
        <v>#VALUE!</v>
      </c>
      <c r="M174" s="42" t="e">
        <f>IF($C$24,[1]!obget([1]!obcall("",$C174,"get",[1]!obMake("","int",M$26))),"")</f>
        <v>#VALUE!</v>
      </c>
      <c r="N174" s="42" t="e">
        <f>IF($C$24,[1]!obget([1]!obcall("",$C174,"getAverage")),"")</f>
        <v>#VALUE!</v>
      </c>
    </row>
    <row r="175" spans="1:14" ht="11.85" customHeight="1" x14ac:dyDescent="0.3">
      <c r="A175" s="28" t="str">
        <f t="shared" si="3"/>
        <v/>
      </c>
      <c r="B175" s="46"/>
      <c r="C175" s="45" t="e">
        <f>IF($C$24,[1]!obcall("IM_"&amp;B175,$B$24,"[]",[1]!obMake("","int",ROW(B175)-ROW($B$27))),"")</f>
        <v>#VALUE!</v>
      </c>
      <c r="D175" s="42" t="e">
        <f>IF($C$24,[1]!obget([1]!obcall("",$C175,"get",[1]!obMake("","int",D$26))),"")</f>
        <v>#VALUE!</v>
      </c>
      <c r="E175" s="42" t="e">
        <f>IF($C$24,[1]!obget([1]!obcall("",$C175,"get",[1]!obMake("","int",E$26))),"")</f>
        <v>#VALUE!</v>
      </c>
      <c r="F175" s="42" t="e">
        <f>IF($C$24,[1]!obget([1]!obcall("",$C175,"get",[1]!obMake("","int",F$26))),"")</f>
        <v>#VALUE!</v>
      </c>
      <c r="G175" s="42" t="e">
        <f>IF($C$24,[1]!obget([1]!obcall("",$C175,"get",[1]!obMake("","int",G$26))),"")</f>
        <v>#VALUE!</v>
      </c>
      <c r="H175" s="42" t="e">
        <f>IF($C$24,[1]!obget([1]!obcall("",$C175,"get",[1]!obMake("","int",H$26))),"")</f>
        <v>#VALUE!</v>
      </c>
      <c r="I175" s="42" t="e">
        <f>IF($C$24,[1]!obget([1]!obcall("",$C175,"get",[1]!obMake("","int",I$26))),"")</f>
        <v>#VALUE!</v>
      </c>
      <c r="J175" s="42" t="e">
        <f>IF($C$24,[1]!obget([1]!obcall("",$C175,"get",[1]!obMake("","int",J$26))),"")</f>
        <v>#VALUE!</v>
      </c>
      <c r="K175" s="42" t="e">
        <f>IF($C$24,[1]!obget([1]!obcall("",$C175,"get",[1]!obMake("","int",K$26))),"")</f>
        <v>#VALUE!</v>
      </c>
      <c r="L175" s="42" t="e">
        <f>IF($C$24,[1]!obget([1]!obcall("",$C175,"get",[1]!obMake("","int",L$26))),"")</f>
        <v>#VALUE!</v>
      </c>
      <c r="M175" s="42" t="e">
        <f>IF($C$24,[1]!obget([1]!obcall("",$C175,"get",[1]!obMake("","int",M$26))),"")</f>
        <v>#VALUE!</v>
      </c>
      <c r="N175" s="42" t="e">
        <f>IF($C$24,[1]!obget([1]!obcall("",$C175,"getAverage")),"")</f>
        <v>#VALUE!</v>
      </c>
    </row>
    <row r="176" spans="1:14" ht="11.85" customHeight="1" x14ac:dyDescent="0.3">
      <c r="A176" s="28" t="str">
        <f t="shared" si="3"/>
        <v/>
      </c>
      <c r="B176" s="46"/>
      <c r="C176" s="45" t="e">
        <f>IF($C$24,[1]!obcall("IM_"&amp;B176,$B$24,"[]",[1]!obMake("","int",ROW(B176)-ROW($B$27))),"")</f>
        <v>#VALUE!</v>
      </c>
      <c r="D176" s="42" t="e">
        <f>IF($C$24,[1]!obget([1]!obcall("",$C176,"get",[1]!obMake("","int",D$26))),"")</f>
        <v>#VALUE!</v>
      </c>
      <c r="E176" s="42" t="e">
        <f>IF($C$24,[1]!obget([1]!obcall("",$C176,"get",[1]!obMake("","int",E$26))),"")</f>
        <v>#VALUE!</v>
      </c>
      <c r="F176" s="42" t="e">
        <f>IF($C$24,[1]!obget([1]!obcall("",$C176,"get",[1]!obMake("","int",F$26))),"")</f>
        <v>#VALUE!</v>
      </c>
      <c r="G176" s="42" t="e">
        <f>IF($C$24,[1]!obget([1]!obcall("",$C176,"get",[1]!obMake("","int",G$26))),"")</f>
        <v>#VALUE!</v>
      </c>
      <c r="H176" s="42" t="e">
        <f>IF($C$24,[1]!obget([1]!obcall("",$C176,"get",[1]!obMake("","int",H$26))),"")</f>
        <v>#VALUE!</v>
      </c>
      <c r="I176" s="42" t="e">
        <f>IF($C$24,[1]!obget([1]!obcall("",$C176,"get",[1]!obMake("","int",I$26))),"")</f>
        <v>#VALUE!</v>
      </c>
      <c r="J176" s="42" t="e">
        <f>IF($C$24,[1]!obget([1]!obcall("",$C176,"get",[1]!obMake("","int",J$26))),"")</f>
        <v>#VALUE!</v>
      </c>
      <c r="K176" s="42" t="e">
        <f>IF($C$24,[1]!obget([1]!obcall("",$C176,"get",[1]!obMake("","int",K$26))),"")</f>
        <v>#VALUE!</v>
      </c>
      <c r="L176" s="42" t="e">
        <f>IF($C$24,[1]!obget([1]!obcall("",$C176,"get",[1]!obMake("","int",L$26))),"")</f>
        <v>#VALUE!</v>
      </c>
      <c r="M176" s="42" t="e">
        <f>IF($C$24,[1]!obget([1]!obcall("",$C176,"get",[1]!obMake("","int",M$26))),"")</f>
        <v>#VALUE!</v>
      </c>
      <c r="N176" s="42" t="e">
        <f>IF($C$24,[1]!obget([1]!obcall("",$C176,"getAverage")),"")</f>
        <v>#VALUE!</v>
      </c>
    </row>
    <row r="177" spans="1:14" ht="11.85" customHeight="1" x14ac:dyDescent="0.3">
      <c r="A177" s="28">
        <f t="shared" si="3"/>
        <v>15</v>
      </c>
      <c r="B177" s="46"/>
      <c r="C177" s="45" t="e">
        <f>IF($C$24,[1]!obcall("IM_"&amp;B177,$B$24,"[]",[1]!obMake("","int",ROW(B177)-ROW($B$27))),"")</f>
        <v>#VALUE!</v>
      </c>
      <c r="D177" s="42" t="e">
        <f>IF($C$24,[1]!obget([1]!obcall("",$C177,"get",[1]!obMake("","int",D$26))),"")</f>
        <v>#VALUE!</v>
      </c>
      <c r="E177" s="42" t="e">
        <f>IF($C$24,[1]!obget([1]!obcall("",$C177,"get",[1]!obMake("","int",E$26))),"")</f>
        <v>#VALUE!</v>
      </c>
      <c r="F177" s="42" t="e">
        <f>IF($C$24,[1]!obget([1]!obcall("",$C177,"get",[1]!obMake("","int",F$26))),"")</f>
        <v>#VALUE!</v>
      </c>
      <c r="G177" s="42" t="e">
        <f>IF($C$24,[1]!obget([1]!obcall("",$C177,"get",[1]!obMake("","int",G$26))),"")</f>
        <v>#VALUE!</v>
      </c>
      <c r="H177" s="42" t="e">
        <f>IF($C$24,[1]!obget([1]!obcall("",$C177,"get",[1]!obMake("","int",H$26))),"")</f>
        <v>#VALUE!</v>
      </c>
      <c r="I177" s="42" t="e">
        <f>IF($C$24,[1]!obget([1]!obcall("",$C177,"get",[1]!obMake("","int",I$26))),"")</f>
        <v>#VALUE!</v>
      </c>
      <c r="J177" s="42" t="e">
        <f>IF($C$24,[1]!obget([1]!obcall("",$C177,"get",[1]!obMake("","int",J$26))),"")</f>
        <v>#VALUE!</v>
      </c>
      <c r="K177" s="42" t="e">
        <f>IF($C$24,[1]!obget([1]!obcall("",$C177,"get",[1]!obMake("","int",K$26))),"")</f>
        <v>#VALUE!</v>
      </c>
      <c r="L177" s="42" t="e">
        <f>IF($C$24,[1]!obget([1]!obcall("",$C177,"get",[1]!obMake("","int",L$26))),"")</f>
        <v>#VALUE!</v>
      </c>
      <c r="M177" s="42" t="e">
        <f>IF($C$24,[1]!obget([1]!obcall("",$C177,"get",[1]!obMake("","int",M$26))),"")</f>
        <v>#VALUE!</v>
      </c>
      <c r="N177" s="42" t="e">
        <f>IF($C$24,[1]!obget([1]!obcall("",$C177,"getAverage")),"")</f>
        <v>#VALUE!</v>
      </c>
    </row>
    <row r="178" spans="1:14" ht="11.85" customHeight="1" x14ac:dyDescent="0.3">
      <c r="A178" s="28" t="str">
        <f t="shared" si="3"/>
        <v/>
      </c>
      <c r="B178" s="46"/>
      <c r="C178" s="45" t="e">
        <f>IF($C$24,[1]!obcall("IM_"&amp;B178,$B$24,"[]",[1]!obMake("","int",ROW(B178)-ROW($B$27))),"")</f>
        <v>#VALUE!</v>
      </c>
      <c r="D178" s="42" t="e">
        <f>IF($C$24,[1]!obget([1]!obcall("",$C178,"get",[1]!obMake("","int",D$26))),"")</f>
        <v>#VALUE!</v>
      </c>
      <c r="E178" s="42" t="e">
        <f>IF($C$24,[1]!obget([1]!obcall("",$C178,"get",[1]!obMake("","int",E$26))),"")</f>
        <v>#VALUE!</v>
      </c>
      <c r="F178" s="42" t="e">
        <f>IF($C$24,[1]!obget([1]!obcall("",$C178,"get",[1]!obMake("","int",F$26))),"")</f>
        <v>#VALUE!</v>
      </c>
      <c r="G178" s="42" t="e">
        <f>IF($C$24,[1]!obget([1]!obcall("",$C178,"get",[1]!obMake("","int",G$26))),"")</f>
        <v>#VALUE!</v>
      </c>
      <c r="H178" s="42" t="e">
        <f>IF($C$24,[1]!obget([1]!obcall("",$C178,"get",[1]!obMake("","int",H$26))),"")</f>
        <v>#VALUE!</v>
      </c>
      <c r="I178" s="42" t="e">
        <f>IF($C$24,[1]!obget([1]!obcall("",$C178,"get",[1]!obMake("","int",I$26))),"")</f>
        <v>#VALUE!</v>
      </c>
      <c r="J178" s="42" t="e">
        <f>IF($C$24,[1]!obget([1]!obcall("",$C178,"get",[1]!obMake("","int",J$26))),"")</f>
        <v>#VALUE!</v>
      </c>
      <c r="K178" s="42" t="e">
        <f>IF($C$24,[1]!obget([1]!obcall("",$C178,"get",[1]!obMake("","int",K$26))),"")</f>
        <v>#VALUE!</v>
      </c>
      <c r="L178" s="42" t="e">
        <f>IF($C$24,[1]!obget([1]!obcall("",$C178,"get",[1]!obMake("","int",L$26))),"")</f>
        <v>#VALUE!</v>
      </c>
      <c r="M178" s="42" t="e">
        <f>IF($C$24,[1]!obget([1]!obcall("",$C178,"get",[1]!obMake("","int",M$26))),"")</f>
        <v>#VALUE!</v>
      </c>
      <c r="N178" s="42" t="e">
        <f>IF($C$24,[1]!obget([1]!obcall("",$C178,"getAverage")),"")</f>
        <v>#VALUE!</v>
      </c>
    </row>
    <row r="179" spans="1:14" ht="11.85" customHeight="1" x14ac:dyDescent="0.3">
      <c r="A179" s="28" t="str">
        <f t="shared" si="3"/>
        <v/>
      </c>
      <c r="B179" s="46"/>
      <c r="C179" s="45" t="e">
        <f>IF($C$24,[1]!obcall("IM_"&amp;B179,$B$24,"[]",[1]!obMake("","int",ROW(B179)-ROW($B$27))),"")</f>
        <v>#VALUE!</v>
      </c>
      <c r="D179" s="42" t="e">
        <f>IF($C$24,[1]!obget([1]!obcall("",$C179,"get",[1]!obMake("","int",D$26))),"")</f>
        <v>#VALUE!</v>
      </c>
      <c r="E179" s="42" t="e">
        <f>IF($C$24,[1]!obget([1]!obcall("",$C179,"get",[1]!obMake("","int",E$26))),"")</f>
        <v>#VALUE!</v>
      </c>
      <c r="F179" s="42" t="e">
        <f>IF($C$24,[1]!obget([1]!obcall("",$C179,"get",[1]!obMake("","int",F$26))),"")</f>
        <v>#VALUE!</v>
      </c>
      <c r="G179" s="42" t="e">
        <f>IF($C$24,[1]!obget([1]!obcall("",$C179,"get",[1]!obMake("","int",G$26))),"")</f>
        <v>#VALUE!</v>
      </c>
      <c r="H179" s="42" t="e">
        <f>IF($C$24,[1]!obget([1]!obcall("",$C179,"get",[1]!obMake("","int",H$26))),"")</f>
        <v>#VALUE!</v>
      </c>
      <c r="I179" s="42" t="e">
        <f>IF($C$24,[1]!obget([1]!obcall("",$C179,"get",[1]!obMake("","int",I$26))),"")</f>
        <v>#VALUE!</v>
      </c>
      <c r="J179" s="42" t="e">
        <f>IF($C$24,[1]!obget([1]!obcall("",$C179,"get",[1]!obMake("","int",J$26))),"")</f>
        <v>#VALUE!</v>
      </c>
      <c r="K179" s="42" t="e">
        <f>IF($C$24,[1]!obget([1]!obcall("",$C179,"get",[1]!obMake("","int",K$26))),"")</f>
        <v>#VALUE!</v>
      </c>
      <c r="L179" s="42" t="e">
        <f>IF($C$24,[1]!obget([1]!obcall("",$C179,"get",[1]!obMake("","int",L$26))),"")</f>
        <v>#VALUE!</v>
      </c>
      <c r="M179" s="42" t="e">
        <f>IF($C$24,[1]!obget([1]!obcall("",$C179,"get",[1]!obMake("","int",M$26))),"")</f>
        <v>#VALUE!</v>
      </c>
      <c r="N179" s="42" t="e">
        <f>IF($C$24,[1]!obget([1]!obcall("",$C179,"getAverage")),"")</f>
        <v>#VALUE!</v>
      </c>
    </row>
    <row r="180" spans="1:14" ht="11.85" customHeight="1" x14ac:dyDescent="0.3">
      <c r="A180" s="28" t="str">
        <f t="shared" si="3"/>
        <v/>
      </c>
      <c r="B180" s="46"/>
      <c r="C180" s="45" t="e">
        <f>IF($C$24,[1]!obcall("IM_"&amp;B180,$B$24,"[]",[1]!obMake("","int",ROW(B180)-ROW($B$27))),"")</f>
        <v>#VALUE!</v>
      </c>
      <c r="D180" s="42" t="e">
        <f>IF($C$24,[1]!obget([1]!obcall("",$C180,"get",[1]!obMake("","int",D$26))),"")</f>
        <v>#VALUE!</v>
      </c>
      <c r="E180" s="42" t="e">
        <f>IF($C$24,[1]!obget([1]!obcall("",$C180,"get",[1]!obMake("","int",E$26))),"")</f>
        <v>#VALUE!</v>
      </c>
      <c r="F180" s="42" t="e">
        <f>IF($C$24,[1]!obget([1]!obcall("",$C180,"get",[1]!obMake("","int",F$26))),"")</f>
        <v>#VALUE!</v>
      </c>
      <c r="G180" s="42" t="e">
        <f>IF($C$24,[1]!obget([1]!obcall("",$C180,"get",[1]!obMake("","int",G$26))),"")</f>
        <v>#VALUE!</v>
      </c>
      <c r="H180" s="42" t="e">
        <f>IF($C$24,[1]!obget([1]!obcall("",$C180,"get",[1]!obMake("","int",H$26))),"")</f>
        <v>#VALUE!</v>
      </c>
      <c r="I180" s="42" t="e">
        <f>IF($C$24,[1]!obget([1]!obcall("",$C180,"get",[1]!obMake("","int",I$26))),"")</f>
        <v>#VALUE!</v>
      </c>
      <c r="J180" s="42" t="e">
        <f>IF($C$24,[1]!obget([1]!obcall("",$C180,"get",[1]!obMake("","int",J$26))),"")</f>
        <v>#VALUE!</v>
      </c>
      <c r="K180" s="42" t="e">
        <f>IF($C$24,[1]!obget([1]!obcall("",$C180,"get",[1]!obMake("","int",K$26))),"")</f>
        <v>#VALUE!</v>
      </c>
      <c r="L180" s="42" t="e">
        <f>IF($C$24,[1]!obget([1]!obcall("",$C180,"get",[1]!obMake("","int",L$26))),"")</f>
        <v>#VALUE!</v>
      </c>
      <c r="M180" s="42" t="e">
        <f>IF($C$24,[1]!obget([1]!obcall("",$C180,"get",[1]!obMake("","int",M$26))),"")</f>
        <v>#VALUE!</v>
      </c>
      <c r="N180" s="42" t="e">
        <f>IF($C$24,[1]!obget([1]!obcall("",$C180,"getAverage")),"")</f>
        <v>#VALUE!</v>
      </c>
    </row>
    <row r="181" spans="1:14" ht="11.85" customHeight="1" x14ac:dyDescent="0.3">
      <c r="A181" s="28" t="str">
        <f t="shared" si="3"/>
        <v/>
      </c>
      <c r="B181" s="46"/>
      <c r="C181" s="45" t="e">
        <f>IF($C$24,[1]!obcall("IM_"&amp;B181,$B$24,"[]",[1]!obMake("","int",ROW(B181)-ROW($B$27))),"")</f>
        <v>#VALUE!</v>
      </c>
      <c r="D181" s="42" t="e">
        <f>IF($C$24,[1]!obget([1]!obcall("",$C181,"get",[1]!obMake("","int",D$26))),"")</f>
        <v>#VALUE!</v>
      </c>
      <c r="E181" s="42" t="e">
        <f>IF($C$24,[1]!obget([1]!obcall("",$C181,"get",[1]!obMake("","int",E$26))),"")</f>
        <v>#VALUE!</v>
      </c>
      <c r="F181" s="42" t="e">
        <f>IF($C$24,[1]!obget([1]!obcall("",$C181,"get",[1]!obMake("","int",F$26))),"")</f>
        <v>#VALUE!</v>
      </c>
      <c r="G181" s="42" t="e">
        <f>IF($C$24,[1]!obget([1]!obcall("",$C181,"get",[1]!obMake("","int",G$26))),"")</f>
        <v>#VALUE!</v>
      </c>
      <c r="H181" s="42" t="e">
        <f>IF($C$24,[1]!obget([1]!obcall("",$C181,"get",[1]!obMake("","int",H$26))),"")</f>
        <v>#VALUE!</v>
      </c>
      <c r="I181" s="42" t="e">
        <f>IF($C$24,[1]!obget([1]!obcall("",$C181,"get",[1]!obMake("","int",I$26))),"")</f>
        <v>#VALUE!</v>
      </c>
      <c r="J181" s="42" t="e">
        <f>IF($C$24,[1]!obget([1]!obcall("",$C181,"get",[1]!obMake("","int",J$26))),"")</f>
        <v>#VALUE!</v>
      </c>
      <c r="K181" s="42" t="e">
        <f>IF($C$24,[1]!obget([1]!obcall("",$C181,"get",[1]!obMake("","int",K$26))),"")</f>
        <v>#VALUE!</v>
      </c>
      <c r="L181" s="42" t="e">
        <f>IF($C$24,[1]!obget([1]!obcall("",$C181,"get",[1]!obMake("","int",L$26))),"")</f>
        <v>#VALUE!</v>
      </c>
      <c r="M181" s="42" t="e">
        <f>IF($C$24,[1]!obget([1]!obcall("",$C181,"get",[1]!obMake("","int",M$26))),"")</f>
        <v>#VALUE!</v>
      </c>
      <c r="N181" s="42" t="e">
        <f>IF($C$24,[1]!obget([1]!obcall("",$C181,"getAverage")),"")</f>
        <v>#VALUE!</v>
      </c>
    </row>
    <row r="182" spans="1:14" ht="11.85" customHeight="1" x14ac:dyDescent="0.3">
      <c r="A182" s="28">
        <f t="shared" si="3"/>
        <v>15.5</v>
      </c>
      <c r="B182" s="46"/>
      <c r="C182" s="45" t="e">
        <f>IF($C$24,[1]!obcall("IM_"&amp;B182,$B$24,"[]",[1]!obMake("","int",ROW(B182)-ROW($B$27))),"")</f>
        <v>#VALUE!</v>
      </c>
      <c r="D182" s="42" t="e">
        <f>IF($C$24,[1]!obget([1]!obcall("",$C182,"get",[1]!obMake("","int",D$26))),"")</f>
        <v>#VALUE!</v>
      </c>
      <c r="E182" s="42" t="e">
        <f>IF($C$24,[1]!obget([1]!obcall("",$C182,"get",[1]!obMake("","int",E$26))),"")</f>
        <v>#VALUE!</v>
      </c>
      <c r="F182" s="42" t="e">
        <f>IF($C$24,[1]!obget([1]!obcall("",$C182,"get",[1]!obMake("","int",F$26))),"")</f>
        <v>#VALUE!</v>
      </c>
      <c r="G182" s="42" t="e">
        <f>IF($C$24,[1]!obget([1]!obcall("",$C182,"get",[1]!obMake("","int",G$26))),"")</f>
        <v>#VALUE!</v>
      </c>
      <c r="H182" s="42" t="e">
        <f>IF($C$24,[1]!obget([1]!obcall("",$C182,"get",[1]!obMake("","int",H$26))),"")</f>
        <v>#VALUE!</v>
      </c>
      <c r="I182" s="42" t="e">
        <f>IF($C$24,[1]!obget([1]!obcall("",$C182,"get",[1]!obMake("","int",I$26))),"")</f>
        <v>#VALUE!</v>
      </c>
      <c r="J182" s="42" t="e">
        <f>IF($C$24,[1]!obget([1]!obcall("",$C182,"get",[1]!obMake("","int",J$26))),"")</f>
        <v>#VALUE!</v>
      </c>
      <c r="K182" s="42" t="e">
        <f>IF($C$24,[1]!obget([1]!obcall("",$C182,"get",[1]!obMake("","int",K$26))),"")</f>
        <v>#VALUE!</v>
      </c>
      <c r="L182" s="42" t="e">
        <f>IF($C$24,[1]!obget([1]!obcall("",$C182,"get",[1]!obMake("","int",L$26))),"")</f>
        <v>#VALUE!</v>
      </c>
      <c r="M182" s="42" t="e">
        <f>IF($C$24,[1]!obget([1]!obcall("",$C182,"get",[1]!obMake("","int",M$26))),"")</f>
        <v>#VALUE!</v>
      </c>
      <c r="N182" s="42" t="e">
        <f>IF($C$24,[1]!obget([1]!obcall("",$C182,"getAverage")),"")</f>
        <v>#VALUE!</v>
      </c>
    </row>
    <row r="183" spans="1:14" ht="11.85" customHeight="1" x14ac:dyDescent="0.3">
      <c r="A183" s="28" t="str">
        <f t="shared" si="3"/>
        <v/>
      </c>
      <c r="B183" s="46"/>
      <c r="C183" s="45" t="e">
        <f>IF($C$24,[1]!obcall("IM_"&amp;B183,$B$24,"[]",[1]!obMake("","int",ROW(B183)-ROW($B$27))),"")</f>
        <v>#VALUE!</v>
      </c>
      <c r="D183" s="42" t="e">
        <f>IF($C$24,[1]!obget([1]!obcall("",$C183,"get",[1]!obMake("","int",D$26))),"")</f>
        <v>#VALUE!</v>
      </c>
      <c r="E183" s="42" t="e">
        <f>IF($C$24,[1]!obget([1]!obcall("",$C183,"get",[1]!obMake("","int",E$26))),"")</f>
        <v>#VALUE!</v>
      </c>
      <c r="F183" s="42" t="e">
        <f>IF($C$24,[1]!obget([1]!obcall("",$C183,"get",[1]!obMake("","int",F$26))),"")</f>
        <v>#VALUE!</v>
      </c>
      <c r="G183" s="42" t="e">
        <f>IF($C$24,[1]!obget([1]!obcall("",$C183,"get",[1]!obMake("","int",G$26))),"")</f>
        <v>#VALUE!</v>
      </c>
      <c r="H183" s="42" t="e">
        <f>IF($C$24,[1]!obget([1]!obcall("",$C183,"get",[1]!obMake("","int",H$26))),"")</f>
        <v>#VALUE!</v>
      </c>
      <c r="I183" s="42" t="e">
        <f>IF($C$24,[1]!obget([1]!obcall("",$C183,"get",[1]!obMake("","int",I$26))),"")</f>
        <v>#VALUE!</v>
      </c>
      <c r="J183" s="42" t="e">
        <f>IF($C$24,[1]!obget([1]!obcall("",$C183,"get",[1]!obMake("","int",J$26))),"")</f>
        <v>#VALUE!</v>
      </c>
      <c r="K183" s="42" t="e">
        <f>IF($C$24,[1]!obget([1]!obcall("",$C183,"get",[1]!obMake("","int",K$26))),"")</f>
        <v>#VALUE!</v>
      </c>
      <c r="L183" s="42" t="e">
        <f>IF($C$24,[1]!obget([1]!obcall("",$C183,"get",[1]!obMake("","int",L$26))),"")</f>
        <v>#VALUE!</v>
      </c>
      <c r="M183" s="42" t="e">
        <f>IF($C$24,[1]!obget([1]!obcall("",$C183,"get",[1]!obMake("","int",M$26))),"")</f>
        <v>#VALUE!</v>
      </c>
      <c r="N183" s="42" t="e">
        <f>IF($C$24,[1]!obget([1]!obcall("",$C183,"getAverage")),"")</f>
        <v>#VALUE!</v>
      </c>
    </row>
    <row r="184" spans="1:14" ht="11.85" customHeight="1" x14ac:dyDescent="0.3">
      <c r="A184" s="28" t="str">
        <f t="shared" si="3"/>
        <v/>
      </c>
      <c r="B184" s="46"/>
      <c r="C184" s="45" t="e">
        <f>IF($C$24,[1]!obcall("IM_"&amp;B184,$B$24,"[]",[1]!obMake("","int",ROW(B184)-ROW($B$27))),"")</f>
        <v>#VALUE!</v>
      </c>
      <c r="D184" s="42" t="e">
        <f>IF($C$24,[1]!obget([1]!obcall("",$C184,"get",[1]!obMake("","int",D$26))),"")</f>
        <v>#VALUE!</v>
      </c>
      <c r="E184" s="42" t="e">
        <f>IF($C$24,[1]!obget([1]!obcall("",$C184,"get",[1]!obMake("","int",E$26))),"")</f>
        <v>#VALUE!</v>
      </c>
      <c r="F184" s="42" t="e">
        <f>IF($C$24,[1]!obget([1]!obcall("",$C184,"get",[1]!obMake("","int",F$26))),"")</f>
        <v>#VALUE!</v>
      </c>
      <c r="G184" s="42" t="e">
        <f>IF($C$24,[1]!obget([1]!obcall("",$C184,"get",[1]!obMake("","int",G$26))),"")</f>
        <v>#VALUE!</v>
      </c>
      <c r="H184" s="42" t="e">
        <f>IF($C$24,[1]!obget([1]!obcall("",$C184,"get",[1]!obMake("","int",H$26))),"")</f>
        <v>#VALUE!</v>
      </c>
      <c r="I184" s="42" t="e">
        <f>IF($C$24,[1]!obget([1]!obcall("",$C184,"get",[1]!obMake("","int",I$26))),"")</f>
        <v>#VALUE!</v>
      </c>
      <c r="J184" s="42" t="e">
        <f>IF($C$24,[1]!obget([1]!obcall("",$C184,"get",[1]!obMake("","int",J$26))),"")</f>
        <v>#VALUE!</v>
      </c>
      <c r="K184" s="42" t="e">
        <f>IF($C$24,[1]!obget([1]!obcall("",$C184,"get",[1]!obMake("","int",K$26))),"")</f>
        <v>#VALUE!</v>
      </c>
      <c r="L184" s="42" t="e">
        <f>IF($C$24,[1]!obget([1]!obcall("",$C184,"get",[1]!obMake("","int",L$26))),"")</f>
        <v>#VALUE!</v>
      </c>
      <c r="M184" s="42" t="e">
        <f>IF($C$24,[1]!obget([1]!obcall("",$C184,"get",[1]!obMake("","int",M$26))),"")</f>
        <v>#VALUE!</v>
      </c>
      <c r="N184" s="42" t="e">
        <f>IF($C$24,[1]!obget([1]!obcall("",$C184,"getAverage")),"")</f>
        <v>#VALUE!</v>
      </c>
    </row>
    <row r="185" spans="1:14" ht="11.85" customHeight="1" x14ac:dyDescent="0.3">
      <c r="A185" s="28" t="str">
        <f t="shared" si="3"/>
        <v/>
      </c>
      <c r="B185" s="46"/>
      <c r="C185" s="45" t="e">
        <f>IF($C$24,[1]!obcall("IM_"&amp;B185,$B$24,"[]",[1]!obMake("","int",ROW(B185)-ROW($B$27))),"")</f>
        <v>#VALUE!</v>
      </c>
      <c r="D185" s="42" t="e">
        <f>IF($C$24,[1]!obget([1]!obcall("",$C185,"get",[1]!obMake("","int",D$26))),"")</f>
        <v>#VALUE!</v>
      </c>
      <c r="E185" s="42" t="e">
        <f>IF($C$24,[1]!obget([1]!obcall("",$C185,"get",[1]!obMake("","int",E$26))),"")</f>
        <v>#VALUE!</v>
      </c>
      <c r="F185" s="42" t="e">
        <f>IF($C$24,[1]!obget([1]!obcall("",$C185,"get",[1]!obMake("","int",F$26))),"")</f>
        <v>#VALUE!</v>
      </c>
      <c r="G185" s="42" t="e">
        <f>IF($C$24,[1]!obget([1]!obcall("",$C185,"get",[1]!obMake("","int",G$26))),"")</f>
        <v>#VALUE!</v>
      </c>
      <c r="H185" s="42" t="e">
        <f>IF($C$24,[1]!obget([1]!obcall("",$C185,"get",[1]!obMake("","int",H$26))),"")</f>
        <v>#VALUE!</v>
      </c>
      <c r="I185" s="42" t="e">
        <f>IF($C$24,[1]!obget([1]!obcall("",$C185,"get",[1]!obMake("","int",I$26))),"")</f>
        <v>#VALUE!</v>
      </c>
      <c r="J185" s="42" t="e">
        <f>IF($C$24,[1]!obget([1]!obcall("",$C185,"get",[1]!obMake("","int",J$26))),"")</f>
        <v>#VALUE!</v>
      </c>
      <c r="K185" s="42" t="e">
        <f>IF($C$24,[1]!obget([1]!obcall("",$C185,"get",[1]!obMake("","int",K$26))),"")</f>
        <v>#VALUE!</v>
      </c>
      <c r="L185" s="42" t="e">
        <f>IF($C$24,[1]!obget([1]!obcall("",$C185,"get",[1]!obMake("","int",L$26))),"")</f>
        <v>#VALUE!</v>
      </c>
      <c r="M185" s="42" t="e">
        <f>IF($C$24,[1]!obget([1]!obcall("",$C185,"get",[1]!obMake("","int",M$26))),"")</f>
        <v>#VALUE!</v>
      </c>
      <c r="N185" s="42" t="e">
        <f>IF($C$24,[1]!obget([1]!obcall("",$C185,"getAverage")),"")</f>
        <v>#VALUE!</v>
      </c>
    </row>
    <row r="186" spans="1:14" ht="11.85" customHeight="1" x14ac:dyDescent="0.3">
      <c r="A186" s="28" t="str">
        <f t="shared" si="3"/>
        <v/>
      </c>
      <c r="B186" s="46"/>
      <c r="C186" s="45" t="e">
        <f>IF($C$24,[1]!obcall("IM_"&amp;B186,$B$24,"[]",[1]!obMake("","int",ROW(B186)-ROW($B$27))),"")</f>
        <v>#VALUE!</v>
      </c>
      <c r="D186" s="42" t="e">
        <f>IF($C$24,[1]!obget([1]!obcall("",$C186,"get",[1]!obMake("","int",D$26))),"")</f>
        <v>#VALUE!</v>
      </c>
      <c r="E186" s="42" t="e">
        <f>IF($C$24,[1]!obget([1]!obcall("",$C186,"get",[1]!obMake("","int",E$26))),"")</f>
        <v>#VALUE!</v>
      </c>
      <c r="F186" s="42" t="e">
        <f>IF($C$24,[1]!obget([1]!obcall("",$C186,"get",[1]!obMake("","int",F$26))),"")</f>
        <v>#VALUE!</v>
      </c>
      <c r="G186" s="42" t="e">
        <f>IF($C$24,[1]!obget([1]!obcall("",$C186,"get",[1]!obMake("","int",G$26))),"")</f>
        <v>#VALUE!</v>
      </c>
      <c r="H186" s="42" t="e">
        <f>IF($C$24,[1]!obget([1]!obcall("",$C186,"get",[1]!obMake("","int",H$26))),"")</f>
        <v>#VALUE!</v>
      </c>
      <c r="I186" s="42" t="e">
        <f>IF($C$24,[1]!obget([1]!obcall("",$C186,"get",[1]!obMake("","int",I$26))),"")</f>
        <v>#VALUE!</v>
      </c>
      <c r="J186" s="42" t="e">
        <f>IF($C$24,[1]!obget([1]!obcall("",$C186,"get",[1]!obMake("","int",J$26))),"")</f>
        <v>#VALUE!</v>
      </c>
      <c r="K186" s="42" t="e">
        <f>IF($C$24,[1]!obget([1]!obcall("",$C186,"get",[1]!obMake("","int",K$26))),"")</f>
        <v>#VALUE!</v>
      </c>
      <c r="L186" s="42" t="e">
        <f>IF($C$24,[1]!obget([1]!obcall("",$C186,"get",[1]!obMake("","int",L$26))),"")</f>
        <v>#VALUE!</v>
      </c>
      <c r="M186" s="42" t="e">
        <f>IF($C$24,[1]!obget([1]!obcall("",$C186,"get",[1]!obMake("","int",M$26))),"")</f>
        <v>#VALUE!</v>
      </c>
      <c r="N186" s="42" t="e">
        <f>IF($C$24,[1]!obget([1]!obcall("",$C186,"getAverage")),"")</f>
        <v>#VALUE!</v>
      </c>
    </row>
    <row r="187" spans="1:14" ht="11.85" customHeight="1" x14ac:dyDescent="0.3">
      <c r="A187" s="28">
        <f t="shared" si="3"/>
        <v>16</v>
      </c>
      <c r="B187" s="46"/>
      <c r="C187" s="45" t="e">
        <f>IF($C$24,[1]!obcall("IM_"&amp;B187,$B$24,"[]",[1]!obMake("","int",ROW(B187)-ROW($B$27))),"")</f>
        <v>#VALUE!</v>
      </c>
      <c r="D187" s="42" t="e">
        <f>IF($C$24,[1]!obget([1]!obcall("",$C187,"get",[1]!obMake("","int",D$26))),"")</f>
        <v>#VALUE!</v>
      </c>
      <c r="E187" s="42" t="e">
        <f>IF($C$24,[1]!obget([1]!obcall("",$C187,"get",[1]!obMake("","int",E$26))),"")</f>
        <v>#VALUE!</v>
      </c>
      <c r="F187" s="42" t="e">
        <f>IF($C$24,[1]!obget([1]!obcall("",$C187,"get",[1]!obMake("","int",F$26))),"")</f>
        <v>#VALUE!</v>
      </c>
      <c r="G187" s="42" t="e">
        <f>IF($C$24,[1]!obget([1]!obcall("",$C187,"get",[1]!obMake("","int",G$26))),"")</f>
        <v>#VALUE!</v>
      </c>
      <c r="H187" s="42" t="e">
        <f>IF($C$24,[1]!obget([1]!obcall("",$C187,"get",[1]!obMake("","int",H$26))),"")</f>
        <v>#VALUE!</v>
      </c>
      <c r="I187" s="42" t="e">
        <f>IF($C$24,[1]!obget([1]!obcall("",$C187,"get",[1]!obMake("","int",I$26))),"")</f>
        <v>#VALUE!</v>
      </c>
      <c r="J187" s="42" t="e">
        <f>IF($C$24,[1]!obget([1]!obcall("",$C187,"get",[1]!obMake("","int",J$26))),"")</f>
        <v>#VALUE!</v>
      </c>
      <c r="K187" s="42" t="e">
        <f>IF($C$24,[1]!obget([1]!obcall("",$C187,"get",[1]!obMake("","int",K$26))),"")</f>
        <v>#VALUE!</v>
      </c>
      <c r="L187" s="42" t="e">
        <f>IF($C$24,[1]!obget([1]!obcall("",$C187,"get",[1]!obMake("","int",L$26))),"")</f>
        <v>#VALUE!</v>
      </c>
      <c r="M187" s="42" t="e">
        <f>IF($C$24,[1]!obget([1]!obcall("",$C187,"get",[1]!obMake("","int",M$26))),"")</f>
        <v>#VALUE!</v>
      </c>
      <c r="N187" s="42" t="e">
        <f>IF($C$24,[1]!obget([1]!obcall("",$C187,"getAverage")),"")</f>
        <v>#VALUE!</v>
      </c>
    </row>
    <row r="188" spans="1:14" ht="11.85" customHeight="1" x14ac:dyDescent="0.3">
      <c r="A188" s="28" t="str">
        <f t="shared" si="3"/>
        <v/>
      </c>
      <c r="B188" s="46"/>
      <c r="C188" s="45" t="e">
        <f>IF($C$24,[1]!obcall("IM_"&amp;B188,$B$24,"[]",[1]!obMake("","int",ROW(B188)-ROW($B$27))),"")</f>
        <v>#VALUE!</v>
      </c>
      <c r="D188" s="42" t="e">
        <f>IF($C$24,[1]!obget([1]!obcall("",$C188,"get",[1]!obMake("","int",D$26))),"")</f>
        <v>#VALUE!</v>
      </c>
      <c r="E188" s="42" t="e">
        <f>IF($C$24,[1]!obget([1]!obcall("",$C188,"get",[1]!obMake("","int",E$26))),"")</f>
        <v>#VALUE!</v>
      </c>
      <c r="F188" s="42" t="e">
        <f>IF($C$24,[1]!obget([1]!obcall("",$C188,"get",[1]!obMake("","int",F$26))),"")</f>
        <v>#VALUE!</v>
      </c>
      <c r="G188" s="42" t="e">
        <f>IF($C$24,[1]!obget([1]!obcall("",$C188,"get",[1]!obMake("","int",G$26))),"")</f>
        <v>#VALUE!</v>
      </c>
      <c r="H188" s="42" t="e">
        <f>IF($C$24,[1]!obget([1]!obcall("",$C188,"get",[1]!obMake("","int",H$26))),"")</f>
        <v>#VALUE!</v>
      </c>
      <c r="I188" s="42" t="e">
        <f>IF($C$24,[1]!obget([1]!obcall("",$C188,"get",[1]!obMake("","int",I$26))),"")</f>
        <v>#VALUE!</v>
      </c>
      <c r="J188" s="42" t="e">
        <f>IF($C$24,[1]!obget([1]!obcall("",$C188,"get",[1]!obMake("","int",J$26))),"")</f>
        <v>#VALUE!</v>
      </c>
      <c r="K188" s="42" t="e">
        <f>IF($C$24,[1]!obget([1]!obcall("",$C188,"get",[1]!obMake("","int",K$26))),"")</f>
        <v>#VALUE!</v>
      </c>
      <c r="L188" s="42" t="e">
        <f>IF($C$24,[1]!obget([1]!obcall("",$C188,"get",[1]!obMake("","int",L$26))),"")</f>
        <v>#VALUE!</v>
      </c>
      <c r="M188" s="42" t="e">
        <f>IF($C$24,[1]!obget([1]!obcall("",$C188,"get",[1]!obMake("","int",M$26))),"")</f>
        <v>#VALUE!</v>
      </c>
      <c r="N188" s="42" t="e">
        <f>IF($C$24,[1]!obget([1]!obcall("",$C188,"getAverage")),"")</f>
        <v>#VALUE!</v>
      </c>
    </row>
    <row r="189" spans="1:14" ht="11.85" customHeight="1" x14ac:dyDescent="0.3">
      <c r="A189" s="28" t="str">
        <f t="shared" si="3"/>
        <v/>
      </c>
      <c r="B189" s="46"/>
      <c r="C189" s="45" t="e">
        <f>IF($C$24,[1]!obcall("IM_"&amp;B189,$B$24,"[]",[1]!obMake("","int",ROW(B189)-ROW($B$27))),"")</f>
        <v>#VALUE!</v>
      </c>
      <c r="D189" s="42" t="e">
        <f>IF($C$24,[1]!obget([1]!obcall("",$C189,"get",[1]!obMake("","int",D$26))),"")</f>
        <v>#VALUE!</v>
      </c>
      <c r="E189" s="42" t="e">
        <f>IF($C$24,[1]!obget([1]!obcall("",$C189,"get",[1]!obMake("","int",E$26))),"")</f>
        <v>#VALUE!</v>
      </c>
      <c r="F189" s="42" t="e">
        <f>IF($C$24,[1]!obget([1]!obcall("",$C189,"get",[1]!obMake("","int",F$26))),"")</f>
        <v>#VALUE!</v>
      </c>
      <c r="G189" s="42" t="e">
        <f>IF($C$24,[1]!obget([1]!obcall("",$C189,"get",[1]!obMake("","int",G$26))),"")</f>
        <v>#VALUE!</v>
      </c>
      <c r="H189" s="42" t="e">
        <f>IF($C$24,[1]!obget([1]!obcall("",$C189,"get",[1]!obMake("","int",H$26))),"")</f>
        <v>#VALUE!</v>
      </c>
      <c r="I189" s="42" t="e">
        <f>IF($C$24,[1]!obget([1]!obcall("",$C189,"get",[1]!obMake("","int",I$26))),"")</f>
        <v>#VALUE!</v>
      </c>
      <c r="J189" s="42" t="e">
        <f>IF($C$24,[1]!obget([1]!obcall("",$C189,"get",[1]!obMake("","int",J$26))),"")</f>
        <v>#VALUE!</v>
      </c>
      <c r="K189" s="42" t="e">
        <f>IF($C$24,[1]!obget([1]!obcall("",$C189,"get",[1]!obMake("","int",K$26))),"")</f>
        <v>#VALUE!</v>
      </c>
      <c r="L189" s="42" t="e">
        <f>IF($C$24,[1]!obget([1]!obcall("",$C189,"get",[1]!obMake("","int",L$26))),"")</f>
        <v>#VALUE!</v>
      </c>
      <c r="M189" s="42" t="e">
        <f>IF($C$24,[1]!obget([1]!obcall("",$C189,"get",[1]!obMake("","int",M$26))),"")</f>
        <v>#VALUE!</v>
      </c>
      <c r="N189" s="42" t="e">
        <f>IF($C$24,[1]!obget([1]!obcall("",$C189,"getAverage")),"")</f>
        <v>#VALUE!</v>
      </c>
    </row>
    <row r="190" spans="1:14" ht="11.85" customHeight="1" x14ac:dyDescent="0.3">
      <c r="A190" s="28" t="str">
        <f t="shared" si="3"/>
        <v/>
      </c>
      <c r="B190" s="46"/>
      <c r="C190" s="45" t="e">
        <f>IF($C$24,[1]!obcall("IM_"&amp;B190,$B$24,"[]",[1]!obMake("","int",ROW(B190)-ROW($B$27))),"")</f>
        <v>#VALUE!</v>
      </c>
      <c r="D190" s="42" t="e">
        <f>IF($C$24,[1]!obget([1]!obcall("",$C190,"get",[1]!obMake("","int",D$26))),"")</f>
        <v>#VALUE!</v>
      </c>
      <c r="E190" s="42" t="e">
        <f>IF($C$24,[1]!obget([1]!obcall("",$C190,"get",[1]!obMake("","int",E$26))),"")</f>
        <v>#VALUE!</v>
      </c>
      <c r="F190" s="42" t="e">
        <f>IF($C$24,[1]!obget([1]!obcall("",$C190,"get",[1]!obMake("","int",F$26))),"")</f>
        <v>#VALUE!</v>
      </c>
      <c r="G190" s="42" t="e">
        <f>IF($C$24,[1]!obget([1]!obcall("",$C190,"get",[1]!obMake("","int",G$26))),"")</f>
        <v>#VALUE!</v>
      </c>
      <c r="H190" s="42" t="e">
        <f>IF($C$24,[1]!obget([1]!obcall("",$C190,"get",[1]!obMake("","int",H$26))),"")</f>
        <v>#VALUE!</v>
      </c>
      <c r="I190" s="42" t="e">
        <f>IF($C$24,[1]!obget([1]!obcall("",$C190,"get",[1]!obMake("","int",I$26))),"")</f>
        <v>#VALUE!</v>
      </c>
      <c r="J190" s="42" t="e">
        <f>IF($C$24,[1]!obget([1]!obcall("",$C190,"get",[1]!obMake("","int",J$26))),"")</f>
        <v>#VALUE!</v>
      </c>
      <c r="K190" s="42" t="e">
        <f>IF($C$24,[1]!obget([1]!obcall("",$C190,"get",[1]!obMake("","int",K$26))),"")</f>
        <v>#VALUE!</v>
      </c>
      <c r="L190" s="42" t="e">
        <f>IF($C$24,[1]!obget([1]!obcall("",$C190,"get",[1]!obMake("","int",L$26))),"")</f>
        <v>#VALUE!</v>
      </c>
      <c r="M190" s="42" t="e">
        <f>IF($C$24,[1]!obget([1]!obcall("",$C190,"get",[1]!obMake("","int",M$26))),"")</f>
        <v>#VALUE!</v>
      </c>
      <c r="N190" s="42" t="e">
        <f>IF($C$24,[1]!obget([1]!obcall("",$C190,"getAverage")),"")</f>
        <v>#VALUE!</v>
      </c>
    </row>
    <row r="191" spans="1:14" ht="11.85" customHeight="1" x14ac:dyDescent="0.3">
      <c r="A191" s="28" t="str">
        <f t="shared" si="3"/>
        <v/>
      </c>
      <c r="B191" s="46"/>
      <c r="C191" s="45" t="e">
        <f>IF($C$24,[1]!obcall("IM_"&amp;B191,$B$24,"[]",[1]!obMake("","int",ROW(B191)-ROW($B$27))),"")</f>
        <v>#VALUE!</v>
      </c>
      <c r="D191" s="42" t="e">
        <f>IF($C$24,[1]!obget([1]!obcall("",$C191,"get",[1]!obMake("","int",D$26))),"")</f>
        <v>#VALUE!</v>
      </c>
      <c r="E191" s="42" t="e">
        <f>IF($C$24,[1]!obget([1]!obcall("",$C191,"get",[1]!obMake("","int",E$26))),"")</f>
        <v>#VALUE!</v>
      </c>
      <c r="F191" s="42" t="e">
        <f>IF($C$24,[1]!obget([1]!obcall("",$C191,"get",[1]!obMake("","int",F$26))),"")</f>
        <v>#VALUE!</v>
      </c>
      <c r="G191" s="42" t="e">
        <f>IF($C$24,[1]!obget([1]!obcall("",$C191,"get",[1]!obMake("","int",G$26))),"")</f>
        <v>#VALUE!</v>
      </c>
      <c r="H191" s="42" t="e">
        <f>IF($C$24,[1]!obget([1]!obcall("",$C191,"get",[1]!obMake("","int",H$26))),"")</f>
        <v>#VALUE!</v>
      </c>
      <c r="I191" s="42" t="e">
        <f>IF($C$24,[1]!obget([1]!obcall("",$C191,"get",[1]!obMake("","int",I$26))),"")</f>
        <v>#VALUE!</v>
      </c>
      <c r="J191" s="42" t="e">
        <f>IF($C$24,[1]!obget([1]!obcall("",$C191,"get",[1]!obMake("","int",J$26))),"")</f>
        <v>#VALUE!</v>
      </c>
      <c r="K191" s="42" t="e">
        <f>IF($C$24,[1]!obget([1]!obcall("",$C191,"get",[1]!obMake("","int",K$26))),"")</f>
        <v>#VALUE!</v>
      </c>
      <c r="L191" s="42" t="e">
        <f>IF($C$24,[1]!obget([1]!obcall("",$C191,"get",[1]!obMake("","int",L$26))),"")</f>
        <v>#VALUE!</v>
      </c>
      <c r="M191" s="42" t="e">
        <f>IF($C$24,[1]!obget([1]!obcall("",$C191,"get",[1]!obMake("","int",M$26))),"")</f>
        <v>#VALUE!</v>
      </c>
      <c r="N191" s="42" t="e">
        <f>IF($C$24,[1]!obget([1]!obcall("",$C191,"getAverage")),"")</f>
        <v>#VALUE!</v>
      </c>
    </row>
    <row r="192" spans="1:14" ht="11.85" customHeight="1" x14ac:dyDescent="0.3">
      <c r="A192" s="28">
        <f t="shared" si="3"/>
        <v>16.5</v>
      </c>
      <c r="B192" s="46"/>
      <c r="C192" s="45" t="e">
        <f>IF($C$24,[1]!obcall("IM_"&amp;B192,$B$24,"[]",[1]!obMake("","int",ROW(B192)-ROW($B$27))),"")</f>
        <v>#VALUE!</v>
      </c>
      <c r="D192" s="42" t="e">
        <f>IF($C$24,[1]!obget([1]!obcall("",$C192,"get",[1]!obMake("","int",D$26))),"")</f>
        <v>#VALUE!</v>
      </c>
      <c r="E192" s="42" t="e">
        <f>IF($C$24,[1]!obget([1]!obcall("",$C192,"get",[1]!obMake("","int",E$26))),"")</f>
        <v>#VALUE!</v>
      </c>
      <c r="F192" s="42" t="e">
        <f>IF($C$24,[1]!obget([1]!obcall("",$C192,"get",[1]!obMake("","int",F$26))),"")</f>
        <v>#VALUE!</v>
      </c>
      <c r="G192" s="42" t="e">
        <f>IF($C$24,[1]!obget([1]!obcall("",$C192,"get",[1]!obMake("","int",G$26))),"")</f>
        <v>#VALUE!</v>
      </c>
      <c r="H192" s="42" t="e">
        <f>IF($C$24,[1]!obget([1]!obcall("",$C192,"get",[1]!obMake("","int",H$26))),"")</f>
        <v>#VALUE!</v>
      </c>
      <c r="I192" s="42" t="e">
        <f>IF($C$24,[1]!obget([1]!obcall("",$C192,"get",[1]!obMake("","int",I$26))),"")</f>
        <v>#VALUE!</v>
      </c>
      <c r="J192" s="42" t="e">
        <f>IF($C$24,[1]!obget([1]!obcall("",$C192,"get",[1]!obMake("","int",J$26))),"")</f>
        <v>#VALUE!</v>
      </c>
      <c r="K192" s="42" t="e">
        <f>IF($C$24,[1]!obget([1]!obcall("",$C192,"get",[1]!obMake("","int",K$26))),"")</f>
        <v>#VALUE!</v>
      </c>
      <c r="L192" s="42" t="e">
        <f>IF($C$24,[1]!obget([1]!obcall("",$C192,"get",[1]!obMake("","int",L$26))),"")</f>
        <v>#VALUE!</v>
      </c>
      <c r="M192" s="42" t="e">
        <f>IF($C$24,[1]!obget([1]!obcall("",$C192,"get",[1]!obMake("","int",M$26))),"")</f>
        <v>#VALUE!</v>
      </c>
      <c r="N192" s="42" t="e">
        <f>IF($C$24,[1]!obget([1]!obcall("",$C192,"getAverage")),"")</f>
        <v>#VALUE!</v>
      </c>
    </row>
    <row r="193" spans="1:14" ht="11.85" customHeight="1" x14ac:dyDescent="0.3">
      <c r="A193" s="28" t="str">
        <f t="shared" si="3"/>
        <v/>
      </c>
      <c r="B193" s="46"/>
      <c r="C193" s="45" t="e">
        <f>IF($C$24,[1]!obcall("IM_"&amp;B193,$B$24,"[]",[1]!obMake("","int",ROW(B193)-ROW($B$27))),"")</f>
        <v>#VALUE!</v>
      </c>
      <c r="D193" s="42" t="e">
        <f>IF($C$24,[1]!obget([1]!obcall("",$C193,"get",[1]!obMake("","int",D$26))),"")</f>
        <v>#VALUE!</v>
      </c>
      <c r="E193" s="42" t="e">
        <f>IF($C$24,[1]!obget([1]!obcall("",$C193,"get",[1]!obMake("","int",E$26))),"")</f>
        <v>#VALUE!</v>
      </c>
      <c r="F193" s="42" t="e">
        <f>IF($C$24,[1]!obget([1]!obcall("",$C193,"get",[1]!obMake("","int",F$26))),"")</f>
        <v>#VALUE!</v>
      </c>
      <c r="G193" s="42" t="e">
        <f>IF($C$24,[1]!obget([1]!obcall("",$C193,"get",[1]!obMake("","int",G$26))),"")</f>
        <v>#VALUE!</v>
      </c>
      <c r="H193" s="42" t="e">
        <f>IF($C$24,[1]!obget([1]!obcall("",$C193,"get",[1]!obMake("","int",H$26))),"")</f>
        <v>#VALUE!</v>
      </c>
      <c r="I193" s="42" t="e">
        <f>IF($C$24,[1]!obget([1]!obcall("",$C193,"get",[1]!obMake("","int",I$26))),"")</f>
        <v>#VALUE!</v>
      </c>
      <c r="J193" s="42" t="e">
        <f>IF($C$24,[1]!obget([1]!obcall("",$C193,"get",[1]!obMake("","int",J$26))),"")</f>
        <v>#VALUE!</v>
      </c>
      <c r="K193" s="42" t="e">
        <f>IF($C$24,[1]!obget([1]!obcall("",$C193,"get",[1]!obMake("","int",K$26))),"")</f>
        <v>#VALUE!</v>
      </c>
      <c r="L193" s="42" t="e">
        <f>IF($C$24,[1]!obget([1]!obcall("",$C193,"get",[1]!obMake("","int",L$26))),"")</f>
        <v>#VALUE!</v>
      </c>
      <c r="M193" s="42" t="e">
        <f>IF($C$24,[1]!obget([1]!obcall("",$C193,"get",[1]!obMake("","int",M$26))),"")</f>
        <v>#VALUE!</v>
      </c>
      <c r="N193" s="42" t="e">
        <f>IF($C$24,[1]!obget([1]!obcall("",$C193,"getAverage")),"")</f>
        <v>#VALUE!</v>
      </c>
    </row>
    <row r="194" spans="1:14" ht="11.85" customHeight="1" x14ac:dyDescent="0.3">
      <c r="A194" s="28" t="str">
        <f t="shared" si="3"/>
        <v/>
      </c>
      <c r="B194" s="46"/>
      <c r="C194" s="45" t="e">
        <f>IF($C$24,[1]!obcall("IM_"&amp;B194,$B$24,"[]",[1]!obMake("","int",ROW(B194)-ROW($B$27))),"")</f>
        <v>#VALUE!</v>
      </c>
      <c r="D194" s="42" t="e">
        <f>IF($C$24,[1]!obget([1]!obcall("",$C194,"get",[1]!obMake("","int",D$26))),"")</f>
        <v>#VALUE!</v>
      </c>
      <c r="E194" s="42" t="e">
        <f>IF($C$24,[1]!obget([1]!obcall("",$C194,"get",[1]!obMake("","int",E$26))),"")</f>
        <v>#VALUE!</v>
      </c>
      <c r="F194" s="42" t="e">
        <f>IF($C$24,[1]!obget([1]!obcall("",$C194,"get",[1]!obMake("","int",F$26))),"")</f>
        <v>#VALUE!</v>
      </c>
      <c r="G194" s="42" t="e">
        <f>IF($C$24,[1]!obget([1]!obcall("",$C194,"get",[1]!obMake("","int",G$26))),"")</f>
        <v>#VALUE!</v>
      </c>
      <c r="H194" s="42" t="e">
        <f>IF($C$24,[1]!obget([1]!obcall("",$C194,"get",[1]!obMake("","int",H$26))),"")</f>
        <v>#VALUE!</v>
      </c>
      <c r="I194" s="42" t="e">
        <f>IF($C$24,[1]!obget([1]!obcall("",$C194,"get",[1]!obMake("","int",I$26))),"")</f>
        <v>#VALUE!</v>
      </c>
      <c r="J194" s="42" t="e">
        <f>IF($C$24,[1]!obget([1]!obcall("",$C194,"get",[1]!obMake("","int",J$26))),"")</f>
        <v>#VALUE!</v>
      </c>
      <c r="K194" s="42" t="e">
        <f>IF($C$24,[1]!obget([1]!obcall("",$C194,"get",[1]!obMake("","int",K$26))),"")</f>
        <v>#VALUE!</v>
      </c>
      <c r="L194" s="42" t="e">
        <f>IF($C$24,[1]!obget([1]!obcall("",$C194,"get",[1]!obMake("","int",L$26))),"")</f>
        <v>#VALUE!</v>
      </c>
      <c r="M194" s="42" t="e">
        <f>IF($C$24,[1]!obget([1]!obcall("",$C194,"get",[1]!obMake("","int",M$26))),"")</f>
        <v>#VALUE!</v>
      </c>
      <c r="N194" s="42" t="e">
        <f>IF($C$24,[1]!obget([1]!obcall("",$C194,"getAverage")),"")</f>
        <v>#VALUE!</v>
      </c>
    </row>
    <row r="195" spans="1:14" ht="11.85" customHeight="1" x14ac:dyDescent="0.3">
      <c r="A195" s="28" t="str">
        <f t="shared" si="3"/>
        <v/>
      </c>
      <c r="B195" s="46"/>
      <c r="C195" s="45" t="e">
        <f>IF($C$24,[1]!obcall("IM_"&amp;B195,$B$24,"[]",[1]!obMake("","int",ROW(B195)-ROW($B$27))),"")</f>
        <v>#VALUE!</v>
      </c>
      <c r="D195" s="42" t="e">
        <f>IF($C$24,[1]!obget([1]!obcall("",$C195,"get",[1]!obMake("","int",D$26))),"")</f>
        <v>#VALUE!</v>
      </c>
      <c r="E195" s="42" t="e">
        <f>IF($C$24,[1]!obget([1]!obcall("",$C195,"get",[1]!obMake("","int",E$26))),"")</f>
        <v>#VALUE!</v>
      </c>
      <c r="F195" s="42" t="e">
        <f>IF($C$24,[1]!obget([1]!obcall("",$C195,"get",[1]!obMake("","int",F$26))),"")</f>
        <v>#VALUE!</v>
      </c>
      <c r="G195" s="42" t="e">
        <f>IF($C$24,[1]!obget([1]!obcall("",$C195,"get",[1]!obMake("","int",G$26))),"")</f>
        <v>#VALUE!</v>
      </c>
      <c r="H195" s="42" t="e">
        <f>IF($C$24,[1]!obget([1]!obcall("",$C195,"get",[1]!obMake("","int",H$26))),"")</f>
        <v>#VALUE!</v>
      </c>
      <c r="I195" s="42" t="e">
        <f>IF($C$24,[1]!obget([1]!obcall("",$C195,"get",[1]!obMake("","int",I$26))),"")</f>
        <v>#VALUE!</v>
      </c>
      <c r="J195" s="42" t="e">
        <f>IF($C$24,[1]!obget([1]!obcall("",$C195,"get",[1]!obMake("","int",J$26))),"")</f>
        <v>#VALUE!</v>
      </c>
      <c r="K195" s="42" t="e">
        <f>IF($C$24,[1]!obget([1]!obcall("",$C195,"get",[1]!obMake("","int",K$26))),"")</f>
        <v>#VALUE!</v>
      </c>
      <c r="L195" s="42" t="e">
        <f>IF($C$24,[1]!obget([1]!obcall("",$C195,"get",[1]!obMake("","int",L$26))),"")</f>
        <v>#VALUE!</v>
      </c>
      <c r="M195" s="42" t="e">
        <f>IF($C$24,[1]!obget([1]!obcall("",$C195,"get",[1]!obMake("","int",M$26))),"")</f>
        <v>#VALUE!</v>
      </c>
      <c r="N195" s="42" t="e">
        <f>IF($C$24,[1]!obget([1]!obcall("",$C195,"getAverage")),"")</f>
        <v>#VALUE!</v>
      </c>
    </row>
    <row r="196" spans="1:14" ht="11.85" customHeight="1" x14ac:dyDescent="0.3">
      <c r="A196" s="28" t="str">
        <f t="shared" si="3"/>
        <v/>
      </c>
      <c r="B196" s="46"/>
      <c r="C196" s="45" t="e">
        <f>IF($C$24,[1]!obcall("IM_"&amp;B196,$B$24,"[]",[1]!obMake("","int",ROW(B196)-ROW($B$27))),"")</f>
        <v>#VALUE!</v>
      </c>
      <c r="D196" s="42" t="e">
        <f>IF($C$24,[1]!obget([1]!obcall("",$C196,"get",[1]!obMake("","int",D$26))),"")</f>
        <v>#VALUE!</v>
      </c>
      <c r="E196" s="42" t="e">
        <f>IF($C$24,[1]!obget([1]!obcall("",$C196,"get",[1]!obMake("","int",E$26))),"")</f>
        <v>#VALUE!</v>
      </c>
      <c r="F196" s="42" t="e">
        <f>IF($C$24,[1]!obget([1]!obcall("",$C196,"get",[1]!obMake("","int",F$26))),"")</f>
        <v>#VALUE!</v>
      </c>
      <c r="G196" s="42" t="e">
        <f>IF($C$24,[1]!obget([1]!obcall("",$C196,"get",[1]!obMake("","int",G$26))),"")</f>
        <v>#VALUE!</v>
      </c>
      <c r="H196" s="42" t="e">
        <f>IF($C$24,[1]!obget([1]!obcall("",$C196,"get",[1]!obMake("","int",H$26))),"")</f>
        <v>#VALUE!</v>
      </c>
      <c r="I196" s="42" t="e">
        <f>IF($C$24,[1]!obget([1]!obcall("",$C196,"get",[1]!obMake("","int",I$26))),"")</f>
        <v>#VALUE!</v>
      </c>
      <c r="J196" s="42" t="e">
        <f>IF($C$24,[1]!obget([1]!obcall("",$C196,"get",[1]!obMake("","int",J$26))),"")</f>
        <v>#VALUE!</v>
      </c>
      <c r="K196" s="42" t="e">
        <f>IF($C$24,[1]!obget([1]!obcall("",$C196,"get",[1]!obMake("","int",K$26))),"")</f>
        <v>#VALUE!</v>
      </c>
      <c r="L196" s="42" t="e">
        <f>IF($C$24,[1]!obget([1]!obcall("",$C196,"get",[1]!obMake("","int",L$26))),"")</f>
        <v>#VALUE!</v>
      </c>
      <c r="M196" s="42" t="e">
        <f>IF($C$24,[1]!obget([1]!obcall("",$C196,"get",[1]!obMake("","int",M$26))),"")</f>
        <v>#VALUE!</v>
      </c>
      <c r="N196" s="42" t="e">
        <f>IF($C$24,[1]!obget([1]!obcall("",$C196,"getAverage")),"")</f>
        <v>#VALUE!</v>
      </c>
    </row>
    <row r="197" spans="1:14" ht="11.85" customHeight="1" x14ac:dyDescent="0.3">
      <c r="A197" s="28">
        <f t="shared" si="3"/>
        <v>17</v>
      </c>
      <c r="B197" s="46"/>
      <c r="C197" s="45" t="e">
        <f>IF($C$24,[1]!obcall("IM_"&amp;B197,$B$24,"[]",[1]!obMake("","int",ROW(B197)-ROW($B$27))),"")</f>
        <v>#VALUE!</v>
      </c>
      <c r="D197" s="42" t="e">
        <f>IF($C$24,[1]!obget([1]!obcall("",$C197,"get",[1]!obMake("","int",D$26))),"")</f>
        <v>#VALUE!</v>
      </c>
      <c r="E197" s="42" t="e">
        <f>IF($C$24,[1]!obget([1]!obcall("",$C197,"get",[1]!obMake("","int",E$26))),"")</f>
        <v>#VALUE!</v>
      </c>
      <c r="F197" s="42" t="e">
        <f>IF($C$24,[1]!obget([1]!obcall("",$C197,"get",[1]!obMake("","int",F$26))),"")</f>
        <v>#VALUE!</v>
      </c>
      <c r="G197" s="42" t="e">
        <f>IF($C$24,[1]!obget([1]!obcall("",$C197,"get",[1]!obMake("","int",G$26))),"")</f>
        <v>#VALUE!</v>
      </c>
      <c r="H197" s="42" t="e">
        <f>IF($C$24,[1]!obget([1]!obcall("",$C197,"get",[1]!obMake("","int",H$26))),"")</f>
        <v>#VALUE!</v>
      </c>
      <c r="I197" s="42" t="e">
        <f>IF($C$24,[1]!obget([1]!obcall("",$C197,"get",[1]!obMake("","int",I$26))),"")</f>
        <v>#VALUE!</v>
      </c>
      <c r="J197" s="42" t="e">
        <f>IF($C$24,[1]!obget([1]!obcall("",$C197,"get",[1]!obMake("","int",J$26))),"")</f>
        <v>#VALUE!</v>
      </c>
      <c r="K197" s="42" t="e">
        <f>IF($C$24,[1]!obget([1]!obcall("",$C197,"get",[1]!obMake("","int",K$26))),"")</f>
        <v>#VALUE!</v>
      </c>
      <c r="L197" s="42" t="e">
        <f>IF($C$24,[1]!obget([1]!obcall("",$C197,"get",[1]!obMake("","int",L$26))),"")</f>
        <v>#VALUE!</v>
      </c>
      <c r="M197" s="42" t="e">
        <f>IF($C$24,[1]!obget([1]!obcall("",$C197,"get",[1]!obMake("","int",M$26))),"")</f>
        <v>#VALUE!</v>
      </c>
      <c r="N197" s="42" t="e">
        <f>IF($C$24,[1]!obget([1]!obcall("",$C197,"getAverage")),"")</f>
        <v>#VALUE!</v>
      </c>
    </row>
    <row r="198" spans="1:14" ht="11.85" customHeight="1" x14ac:dyDescent="0.3">
      <c r="A198" s="28" t="str">
        <f t="shared" si="3"/>
        <v/>
      </c>
      <c r="B198" s="46"/>
      <c r="C198" s="45" t="e">
        <f>IF($C$24,[1]!obcall("IM_"&amp;B198,$B$24,"[]",[1]!obMake("","int",ROW(B198)-ROW($B$27))),"")</f>
        <v>#VALUE!</v>
      </c>
      <c r="D198" s="42" t="e">
        <f>IF($C$24,[1]!obget([1]!obcall("",$C198,"get",[1]!obMake("","int",D$26))),"")</f>
        <v>#VALUE!</v>
      </c>
      <c r="E198" s="42" t="e">
        <f>IF($C$24,[1]!obget([1]!obcall("",$C198,"get",[1]!obMake("","int",E$26))),"")</f>
        <v>#VALUE!</v>
      </c>
      <c r="F198" s="42" t="e">
        <f>IF($C$24,[1]!obget([1]!obcall("",$C198,"get",[1]!obMake("","int",F$26))),"")</f>
        <v>#VALUE!</v>
      </c>
      <c r="G198" s="42" t="e">
        <f>IF($C$24,[1]!obget([1]!obcall("",$C198,"get",[1]!obMake("","int",G$26))),"")</f>
        <v>#VALUE!</v>
      </c>
      <c r="H198" s="42" t="e">
        <f>IF($C$24,[1]!obget([1]!obcall("",$C198,"get",[1]!obMake("","int",H$26))),"")</f>
        <v>#VALUE!</v>
      </c>
      <c r="I198" s="42" t="e">
        <f>IF($C$24,[1]!obget([1]!obcall("",$C198,"get",[1]!obMake("","int",I$26))),"")</f>
        <v>#VALUE!</v>
      </c>
      <c r="J198" s="42" t="e">
        <f>IF($C$24,[1]!obget([1]!obcall("",$C198,"get",[1]!obMake("","int",J$26))),"")</f>
        <v>#VALUE!</v>
      </c>
      <c r="K198" s="42" t="e">
        <f>IF($C$24,[1]!obget([1]!obcall("",$C198,"get",[1]!obMake("","int",K$26))),"")</f>
        <v>#VALUE!</v>
      </c>
      <c r="L198" s="42" t="e">
        <f>IF($C$24,[1]!obget([1]!obcall("",$C198,"get",[1]!obMake("","int",L$26))),"")</f>
        <v>#VALUE!</v>
      </c>
      <c r="M198" s="42" t="e">
        <f>IF($C$24,[1]!obget([1]!obcall("",$C198,"get",[1]!obMake("","int",M$26))),"")</f>
        <v>#VALUE!</v>
      </c>
      <c r="N198" s="42" t="e">
        <f>IF($C$24,[1]!obget([1]!obcall("",$C198,"getAverage")),"")</f>
        <v>#VALUE!</v>
      </c>
    </row>
    <row r="199" spans="1:14" ht="11.85" customHeight="1" x14ac:dyDescent="0.3">
      <c r="A199" s="28" t="str">
        <f t="shared" si="3"/>
        <v/>
      </c>
      <c r="B199" s="46"/>
      <c r="C199" s="45" t="e">
        <f>IF($C$24,[1]!obcall("IM_"&amp;B199,$B$24,"[]",[1]!obMake("","int",ROW(B199)-ROW($B$27))),"")</f>
        <v>#VALUE!</v>
      </c>
      <c r="D199" s="42" t="e">
        <f>IF($C$24,[1]!obget([1]!obcall("",$C199,"get",[1]!obMake("","int",D$26))),"")</f>
        <v>#VALUE!</v>
      </c>
      <c r="E199" s="42" t="e">
        <f>IF($C$24,[1]!obget([1]!obcall("",$C199,"get",[1]!obMake("","int",E$26))),"")</f>
        <v>#VALUE!</v>
      </c>
      <c r="F199" s="42" t="e">
        <f>IF($C$24,[1]!obget([1]!obcall("",$C199,"get",[1]!obMake("","int",F$26))),"")</f>
        <v>#VALUE!</v>
      </c>
      <c r="G199" s="42" t="e">
        <f>IF($C$24,[1]!obget([1]!obcall("",$C199,"get",[1]!obMake("","int",G$26))),"")</f>
        <v>#VALUE!</v>
      </c>
      <c r="H199" s="42" t="e">
        <f>IF($C$24,[1]!obget([1]!obcall("",$C199,"get",[1]!obMake("","int",H$26))),"")</f>
        <v>#VALUE!</v>
      </c>
      <c r="I199" s="42" t="e">
        <f>IF($C$24,[1]!obget([1]!obcall("",$C199,"get",[1]!obMake("","int",I$26))),"")</f>
        <v>#VALUE!</v>
      </c>
      <c r="J199" s="42" t="e">
        <f>IF($C$24,[1]!obget([1]!obcall("",$C199,"get",[1]!obMake("","int",J$26))),"")</f>
        <v>#VALUE!</v>
      </c>
      <c r="K199" s="42" t="e">
        <f>IF($C$24,[1]!obget([1]!obcall("",$C199,"get",[1]!obMake("","int",K$26))),"")</f>
        <v>#VALUE!</v>
      </c>
      <c r="L199" s="42" t="e">
        <f>IF($C$24,[1]!obget([1]!obcall("",$C199,"get",[1]!obMake("","int",L$26))),"")</f>
        <v>#VALUE!</v>
      </c>
      <c r="M199" s="42" t="e">
        <f>IF($C$24,[1]!obget([1]!obcall("",$C199,"get",[1]!obMake("","int",M$26))),"")</f>
        <v>#VALUE!</v>
      </c>
      <c r="N199" s="42" t="e">
        <f>IF($C$24,[1]!obget([1]!obcall("",$C199,"getAverage")),"")</f>
        <v>#VALUE!</v>
      </c>
    </row>
    <row r="200" spans="1:14" ht="11.85" customHeight="1" x14ac:dyDescent="0.3">
      <c r="A200" s="28" t="str">
        <f t="shared" si="3"/>
        <v/>
      </c>
      <c r="B200" s="46"/>
      <c r="C200" s="45" t="e">
        <f>IF($C$24,[1]!obcall("IM_"&amp;B200,$B$24,"[]",[1]!obMake("","int",ROW(B200)-ROW($B$27))),"")</f>
        <v>#VALUE!</v>
      </c>
      <c r="D200" s="42" t="e">
        <f>IF($C$24,[1]!obget([1]!obcall("",$C200,"get",[1]!obMake("","int",D$26))),"")</f>
        <v>#VALUE!</v>
      </c>
      <c r="E200" s="42" t="e">
        <f>IF($C$24,[1]!obget([1]!obcall("",$C200,"get",[1]!obMake("","int",E$26))),"")</f>
        <v>#VALUE!</v>
      </c>
      <c r="F200" s="42" t="e">
        <f>IF($C$24,[1]!obget([1]!obcall("",$C200,"get",[1]!obMake("","int",F$26))),"")</f>
        <v>#VALUE!</v>
      </c>
      <c r="G200" s="42" t="e">
        <f>IF($C$24,[1]!obget([1]!obcall("",$C200,"get",[1]!obMake("","int",G$26))),"")</f>
        <v>#VALUE!</v>
      </c>
      <c r="H200" s="42" t="e">
        <f>IF($C$24,[1]!obget([1]!obcall("",$C200,"get",[1]!obMake("","int",H$26))),"")</f>
        <v>#VALUE!</v>
      </c>
      <c r="I200" s="42" t="e">
        <f>IF($C$24,[1]!obget([1]!obcall("",$C200,"get",[1]!obMake("","int",I$26))),"")</f>
        <v>#VALUE!</v>
      </c>
      <c r="J200" s="42" t="e">
        <f>IF($C$24,[1]!obget([1]!obcall("",$C200,"get",[1]!obMake("","int",J$26))),"")</f>
        <v>#VALUE!</v>
      </c>
      <c r="K200" s="42" t="e">
        <f>IF($C$24,[1]!obget([1]!obcall("",$C200,"get",[1]!obMake("","int",K$26))),"")</f>
        <v>#VALUE!</v>
      </c>
      <c r="L200" s="42" t="e">
        <f>IF($C$24,[1]!obget([1]!obcall("",$C200,"get",[1]!obMake("","int",L$26))),"")</f>
        <v>#VALUE!</v>
      </c>
      <c r="M200" s="42" t="e">
        <f>IF($C$24,[1]!obget([1]!obcall("",$C200,"get",[1]!obMake("","int",M$26))),"")</f>
        <v>#VALUE!</v>
      </c>
      <c r="N200" s="42" t="e">
        <f>IF($C$24,[1]!obget([1]!obcall("",$C200,"getAverage")),"")</f>
        <v>#VALUE!</v>
      </c>
    </row>
    <row r="201" spans="1:14" ht="11.85" customHeight="1" x14ac:dyDescent="0.3">
      <c r="A201" s="28" t="str">
        <f t="shared" si="3"/>
        <v/>
      </c>
      <c r="B201" s="46"/>
      <c r="C201" s="45" t="e">
        <f>IF($C$24,[1]!obcall("IM_"&amp;B201,$B$24,"[]",[1]!obMake("","int",ROW(B201)-ROW($B$27))),"")</f>
        <v>#VALUE!</v>
      </c>
      <c r="D201" s="42" t="e">
        <f>IF($C$24,[1]!obget([1]!obcall("",$C201,"get",[1]!obMake("","int",D$26))),"")</f>
        <v>#VALUE!</v>
      </c>
      <c r="E201" s="42" t="e">
        <f>IF($C$24,[1]!obget([1]!obcall("",$C201,"get",[1]!obMake("","int",E$26))),"")</f>
        <v>#VALUE!</v>
      </c>
      <c r="F201" s="42" t="e">
        <f>IF($C$24,[1]!obget([1]!obcall("",$C201,"get",[1]!obMake("","int",F$26))),"")</f>
        <v>#VALUE!</v>
      </c>
      <c r="G201" s="42" t="e">
        <f>IF($C$24,[1]!obget([1]!obcall("",$C201,"get",[1]!obMake("","int",G$26))),"")</f>
        <v>#VALUE!</v>
      </c>
      <c r="H201" s="42" t="e">
        <f>IF($C$24,[1]!obget([1]!obcall("",$C201,"get",[1]!obMake("","int",H$26))),"")</f>
        <v>#VALUE!</v>
      </c>
      <c r="I201" s="42" t="e">
        <f>IF($C$24,[1]!obget([1]!obcall("",$C201,"get",[1]!obMake("","int",I$26))),"")</f>
        <v>#VALUE!</v>
      </c>
      <c r="J201" s="42" t="e">
        <f>IF($C$24,[1]!obget([1]!obcall("",$C201,"get",[1]!obMake("","int",J$26))),"")</f>
        <v>#VALUE!</v>
      </c>
      <c r="K201" s="42" t="e">
        <f>IF($C$24,[1]!obget([1]!obcall("",$C201,"get",[1]!obMake("","int",K$26))),"")</f>
        <v>#VALUE!</v>
      </c>
      <c r="L201" s="42" t="e">
        <f>IF($C$24,[1]!obget([1]!obcall("",$C201,"get",[1]!obMake("","int",L$26))),"")</f>
        <v>#VALUE!</v>
      </c>
      <c r="M201" s="42" t="e">
        <f>IF($C$24,[1]!obget([1]!obcall("",$C201,"get",[1]!obMake("","int",M$26))),"")</f>
        <v>#VALUE!</v>
      </c>
      <c r="N201" s="42" t="e">
        <f>IF($C$24,[1]!obget([1]!obcall("",$C201,"getAverage")),"")</f>
        <v>#VALUE!</v>
      </c>
    </row>
    <row r="202" spans="1:14" ht="11.85" customHeight="1" x14ac:dyDescent="0.3">
      <c r="A202" s="28">
        <f t="shared" si="3"/>
        <v>17.5</v>
      </c>
      <c r="B202" s="46"/>
      <c r="C202" s="45" t="e">
        <f>IF($C$24,[1]!obcall("IM_"&amp;B202,$B$24,"[]",[1]!obMake("","int",ROW(B202)-ROW($B$27))),"")</f>
        <v>#VALUE!</v>
      </c>
      <c r="D202" s="42" t="e">
        <f>IF($C$24,[1]!obget([1]!obcall("",$C202,"get",[1]!obMake("","int",D$26))),"")</f>
        <v>#VALUE!</v>
      </c>
      <c r="E202" s="42" t="e">
        <f>IF($C$24,[1]!obget([1]!obcall("",$C202,"get",[1]!obMake("","int",E$26))),"")</f>
        <v>#VALUE!</v>
      </c>
      <c r="F202" s="42" t="e">
        <f>IF($C$24,[1]!obget([1]!obcall("",$C202,"get",[1]!obMake("","int",F$26))),"")</f>
        <v>#VALUE!</v>
      </c>
      <c r="G202" s="42" t="e">
        <f>IF($C$24,[1]!obget([1]!obcall("",$C202,"get",[1]!obMake("","int",G$26))),"")</f>
        <v>#VALUE!</v>
      </c>
      <c r="H202" s="42" t="e">
        <f>IF($C$24,[1]!obget([1]!obcall("",$C202,"get",[1]!obMake("","int",H$26))),"")</f>
        <v>#VALUE!</v>
      </c>
      <c r="I202" s="42" t="e">
        <f>IF($C$24,[1]!obget([1]!obcall("",$C202,"get",[1]!obMake("","int",I$26))),"")</f>
        <v>#VALUE!</v>
      </c>
      <c r="J202" s="42" t="e">
        <f>IF($C$24,[1]!obget([1]!obcall("",$C202,"get",[1]!obMake("","int",J$26))),"")</f>
        <v>#VALUE!</v>
      </c>
      <c r="K202" s="42" t="e">
        <f>IF($C$24,[1]!obget([1]!obcall("",$C202,"get",[1]!obMake("","int",K$26))),"")</f>
        <v>#VALUE!</v>
      </c>
      <c r="L202" s="42" t="e">
        <f>IF($C$24,[1]!obget([1]!obcall("",$C202,"get",[1]!obMake("","int",L$26))),"")</f>
        <v>#VALUE!</v>
      </c>
      <c r="M202" s="42" t="e">
        <f>IF($C$24,[1]!obget([1]!obcall("",$C202,"get",[1]!obMake("","int",M$26))),"")</f>
        <v>#VALUE!</v>
      </c>
      <c r="N202" s="42" t="e">
        <f>IF($C$24,[1]!obget([1]!obcall("",$C202,"getAverage")),"")</f>
        <v>#VALUE!</v>
      </c>
    </row>
    <row r="203" spans="1:14" ht="11.85" customHeight="1" x14ac:dyDescent="0.3">
      <c r="A203" s="28" t="str">
        <f t="shared" si="3"/>
        <v/>
      </c>
      <c r="B203" s="46"/>
      <c r="C203" s="45" t="e">
        <f>IF($C$24,[1]!obcall("IM_"&amp;B203,$B$24,"[]",[1]!obMake("","int",ROW(B203)-ROW($B$27))),"")</f>
        <v>#VALUE!</v>
      </c>
      <c r="D203" s="42" t="e">
        <f>IF($C$24,[1]!obget([1]!obcall("",$C203,"get",[1]!obMake("","int",D$26))),"")</f>
        <v>#VALUE!</v>
      </c>
      <c r="E203" s="42" t="e">
        <f>IF($C$24,[1]!obget([1]!obcall("",$C203,"get",[1]!obMake("","int",E$26))),"")</f>
        <v>#VALUE!</v>
      </c>
      <c r="F203" s="42" t="e">
        <f>IF($C$24,[1]!obget([1]!obcall("",$C203,"get",[1]!obMake("","int",F$26))),"")</f>
        <v>#VALUE!</v>
      </c>
      <c r="G203" s="42" t="e">
        <f>IF($C$24,[1]!obget([1]!obcall("",$C203,"get",[1]!obMake("","int",G$26))),"")</f>
        <v>#VALUE!</v>
      </c>
      <c r="H203" s="42" t="e">
        <f>IF($C$24,[1]!obget([1]!obcall("",$C203,"get",[1]!obMake("","int",H$26))),"")</f>
        <v>#VALUE!</v>
      </c>
      <c r="I203" s="42" t="e">
        <f>IF($C$24,[1]!obget([1]!obcall("",$C203,"get",[1]!obMake("","int",I$26))),"")</f>
        <v>#VALUE!</v>
      </c>
      <c r="J203" s="42" t="e">
        <f>IF($C$24,[1]!obget([1]!obcall("",$C203,"get",[1]!obMake("","int",J$26))),"")</f>
        <v>#VALUE!</v>
      </c>
      <c r="K203" s="42" t="e">
        <f>IF($C$24,[1]!obget([1]!obcall("",$C203,"get",[1]!obMake("","int",K$26))),"")</f>
        <v>#VALUE!</v>
      </c>
      <c r="L203" s="42" t="e">
        <f>IF($C$24,[1]!obget([1]!obcall("",$C203,"get",[1]!obMake("","int",L$26))),"")</f>
        <v>#VALUE!</v>
      </c>
      <c r="M203" s="42" t="e">
        <f>IF($C$24,[1]!obget([1]!obcall("",$C203,"get",[1]!obMake("","int",M$26))),"")</f>
        <v>#VALUE!</v>
      </c>
      <c r="N203" s="42" t="e">
        <f>IF($C$24,[1]!obget([1]!obcall("",$C203,"getAverage")),"")</f>
        <v>#VALUE!</v>
      </c>
    </row>
    <row r="204" spans="1:14" ht="11.85" customHeight="1" x14ac:dyDescent="0.3">
      <c r="A204" s="28" t="str">
        <f t="shared" si="3"/>
        <v/>
      </c>
      <c r="B204" s="46"/>
      <c r="C204" s="45" t="e">
        <f>IF($C$24,[1]!obcall("IM_"&amp;B204,$B$24,"[]",[1]!obMake("","int",ROW(B204)-ROW($B$27))),"")</f>
        <v>#VALUE!</v>
      </c>
      <c r="D204" s="42" t="e">
        <f>IF($C$24,[1]!obget([1]!obcall("",$C204,"get",[1]!obMake("","int",D$26))),"")</f>
        <v>#VALUE!</v>
      </c>
      <c r="E204" s="42" t="e">
        <f>IF($C$24,[1]!obget([1]!obcall("",$C204,"get",[1]!obMake("","int",E$26))),"")</f>
        <v>#VALUE!</v>
      </c>
      <c r="F204" s="42" t="e">
        <f>IF($C$24,[1]!obget([1]!obcall("",$C204,"get",[1]!obMake("","int",F$26))),"")</f>
        <v>#VALUE!</v>
      </c>
      <c r="G204" s="42" t="e">
        <f>IF($C$24,[1]!obget([1]!obcall("",$C204,"get",[1]!obMake("","int",G$26))),"")</f>
        <v>#VALUE!</v>
      </c>
      <c r="H204" s="42" t="e">
        <f>IF($C$24,[1]!obget([1]!obcall("",$C204,"get",[1]!obMake("","int",H$26))),"")</f>
        <v>#VALUE!</v>
      </c>
      <c r="I204" s="42" t="e">
        <f>IF($C$24,[1]!obget([1]!obcall("",$C204,"get",[1]!obMake("","int",I$26))),"")</f>
        <v>#VALUE!</v>
      </c>
      <c r="J204" s="42" t="e">
        <f>IF($C$24,[1]!obget([1]!obcall("",$C204,"get",[1]!obMake("","int",J$26))),"")</f>
        <v>#VALUE!</v>
      </c>
      <c r="K204" s="42" t="e">
        <f>IF($C$24,[1]!obget([1]!obcall("",$C204,"get",[1]!obMake("","int",K$26))),"")</f>
        <v>#VALUE!</v>
      </c>
      <c r="L204" s="42" t="e">
        <f>IF($C$24,[1]!obget([1]!obcall("",$C204,"get",[1]!obMake("","int",L$26))),"")</f>
        <v>#VALUE!</v>
      </c>
      <c r="M204" s="42" t="e">
        <f>IF($C$24,[1]!obget([1]!obcall("",$C204,"get",[1]!obMake("","int",M$26))),"")</f>
        <v>#VALUE!</v>
      </c>
      <c r="N204" s="42" t="e">
        <f>IF($C$24,[1]!obget([1]!obcall("",$C204,"getAverage")),"")</f>
        <v>#VALUE!</v>
      </c>
    </row>
    <row r="205" spans="1:14" ht="11.85" customHeight="1" x14ac:dyDescent="0.3">
      <c r="A205" s="28" t="str">
        <f t="shared" si="3"/>
        <v/>
      </c>
      <c r="B205" s="46"/>
      <c r="C205" s="45" t="e">
        <f>IF($C$24,[1]!obcall("IM_"&amp;B205,$B$24,"[]",[1]!obMake("","int",ROW(B205)-ROW($B$27))),"")</f>
        <v>#VALUE!</v>
      </c>
      <c r="D205" s="42" t="e">
        <f>IF($C$24,[1]!obget([1]!obcall("",$C205,"get",[1]!obMake("","int",D$26))),"")</f>
        <v>#VALUE!</v>
      </c>
      <c r="E205" s="42" t="e">
        <f>IF($C$24,[1]!obget([1]!obcall("",$C205,"get",[1]!obMake("","int",E$26))),"")</f>
        <v>#VALUE!</v>
      </c>
      <c r="F205" s="42" t="e">
        <f>IF($C$24,[1]!obget([1]!obcall("",$C205,"get",[1]!obMake("","int",F$26))),"")</f>
        <v>#VALUE!</v>
      </c>
      <c r="G205" s="42" t="e">
        <f>IF($C$24,[1]!obget([1]!obcall("",$C205,"get",[1]!obMake("","int",G$26))),"")</f>
        <v>#VALUE!</v>
      </c>
      <c r="H205" s="42" t="e">
        <f>IF($C$24,[1]!obget([1]!obcall("",$C205,"get",[1]!obMake("","int",H$26))),"")</f>
        <v>#VALUE!</v>
      </c>
      <c r="I205" s="42" t="e">
        <f>IF($C$24,[1]!obget([1]!obcall("",$C205,"get",[1]!obMake("","int",I$26))),"")</f>
        <v>#VALUE!</v>
      </c>
      <c r="J205" s="42" t="e">
        <f>IF($C$24,[1]!obget([1]!obcall("",$C205,"get",[1]!obMake("","int",J$26))),"")</f>
        <v>#VALUE!</v>
      </c>
      <c r="K205" s="42" t="e">
        <f>IF($C$24,[1]!obget([1]!obcall("",$C205,"get",[1]!obMake("","int",K$26))),"")</f>
        <v>#VALUE!</v>
      </c>
      <c r="L205" s="42" t="e">
        <f>IF($C$24,[1]!obget([1]!obcall("",$C205,"get",[1]!obMake("","int",L$26))),"")</f>
        <v>#VALUE!</v>
      </c>
      <c r="M205" s="42" t="e">
        <f>IF($C$24,[1]!obget([1]!obcall("",$C205,"get",[1]!obMake("","int",M$26))),"")</f>
        <v>#VALUE!</v>
      </c>
      <c r="N205" s="42" t="e">
        <f>IF($C$24,[1]!obget([1]!obcall("",$C205,"getAverage")),"")</f>
        <v>#VALUE!</v>
      </c>
    </row>
    <row r="206" spans="1:14" ht="11.85" customHeight="1" x14ac:dyDescent="0.3">
      <c r="A206" s="28" t="str">
        <f t="shared" si="3"/>
        <v/>
      </c>
      <c r="B206" s="46"/>
      <c r="C206" s="45" t="e">
        <f>IF($C$24,[1]!obcall("IM_"&amp;B206,$B$24,"[]",[1]!obMake("","int",ROW(B206)-ROW($B$27))),"")</f>
        <v>#VALUE!</v>
      </c>
      <c r="D206" s="42" t="e">
        <f>IF($C$24,[1]!obget([1]!obcall("",$C206,"get",[1]!obMake("","int",D$26))),"")</f>
        <v>#VALUE!</v>
      </c>
      <c r="E206" s="42" t="e">
        <f>IF($C$24,[1]!obget([1]!obcall("",$C206,"get",[1]!obMake("","int",E$26))),"")</f>
        <v>#VALUE!</v>
      </c>
      <c r="F206" s="42" t="e">
        <f>IF($C$24,[1]!obget([1]!obcall("",$C206,"get",[1]!obMake("","int",F$26))),"")</f>
        <v>#VALUE!</v>
      </c>
      <c r="G206" s="42" t="e">
        <f>IF($C$24,[1]!obget([1]!obcall("",$C206,"get",[1]!obMake("","int",G$26))),"")</f>
        <v>#VALUE!</v>
      </c>
      <c r="H206" s="42" t="e">
        <f>IF($C$24,[1]!obget([1]!obcall("",$C206,"get",[1]!obMake("","int",H$26))),"")</f>
        <v>#VALUE!</v>
      </c>
      <c r="I206" s="42" t="e">
        <f>IF($C$24,[1]!obget([1]!obcall("",$C206,"get",[1]!obMake("","int",I$26))),"")</f>
        <v>#VALUE!</v>
      </c>
      <c r="J206" s="42" t="e">
        <f>IF($C$24,[1]!obget([1]!obcall("",$C206,"get",[1]!obMake("","int",J$26))),"")</f>
        <v>#VALUE!</v>
      </c>
      <c r="K206" s="42" t="e">
        <f>IF($C$24,[1]!obget([1]!obcall("",$C206,"get",[1]!obMake("","int",K$26))),"")</f>
        <v>#VALUE!</v>
      </c>
      <c r="L206" s="42" t="e">
        <f>IF($C$24,[1]!obget([1]!obcall("",$C206,"get",[1]!obMake("","int",L$26))),"")</f>
        <v>#VALUE!</v>
      </c>
      <c r="M206" s="42" t="e">
        <f>IF($C$24,[1]!obget([1]!obcall("",$C206,"get",[1]!obMake("","int",M$26))),"")</f>
        <v>#VALUE!</v>
      </c>
      <c r="N206" s="42" t="e">
        <f>IF($C$24,[1]!obget([1]!obcall("",$C206,"getAverage")),"")</f>
        <v>#VALUE!</v>
      </c>
    </row>
    <row r="207" spans="1:14" ht="11.85" customHeight="1" x14ac:dyDescent="0.3">
      <c r="A207" s="28">
        <f t="shared" si="3"/>
        <v>18</v>
      </c>
      <c r="B207" s="46"/>
      <c r="C207" s="45" t="e">
        <f>IF($C$24,[1]!obcall("IM_"&amp;B207,$B$24,"[]",[1]!obMake("","int",ROW(B207)-ROW($B$27))),"")</f>
        <v>#VALUE!</v>
      </c>
      <c r="D207" s="42" t="e">
        <f>IF($C$24,[1]!obget([1]!obcall("",$C207,"get",[1]!obMake("","int",D$26))),"")</f>
        <v>#VALUE!</v>
      </c>
      <c r="E207" s="42" t="e">
        <f>IF($C$24,[1]!obget([1]!obcall("",$C207,"get",[1]!obMake("","int",E$26))),"")</f>
        <v>#VALUE!</v>
      </c>
      <c r="F207" s="42" t="e">
        <f>IF($C$24,[1]!obget([1]!obcall("",$C207,"get",[1]!obMake("","int",F$26))),"")</f>
        <v>#VALUE!</v>
      </c>
      <c r="G207" s="42" t="e">
        <f>IF($C$24,[1]!obget([1]!obcall("",$C207,"get",[1]!obMake("","int",G$26))),"")</f>
        <v>#VALUE!</v>
      </c>
      <c r="H207" s="42" t="e">
        <f>IF($C$24,[1]!obget([1]!obcall("",$C207,"get",[1]!obMake("","int",H$26))),"")</f>
        <v>#VALUE!</v>
      </c>
      <c r="I207" s="42" t="e">
        <f>IF($C$24,[1]!obget([1]!obcall("",$C207,"get",[1]!obMake("","int",I$26))),"")</f>
        <v>#VALUE!</v>
      </c>
      <c r="J207" s="42" t="e">
        <f>IF($C$24,[1]!obget([1]!obcall("",$C207,"get",[1]!obMake("","int",J$26))),"")</f>
        <v>#VALUE!</v>
      </c>
      <c r="K207" s="42" t="e">
        <f>IF($C$24,[1]!obget([1]!obcall("",$C207,"get",[1]!obMake("","int",K$26))),"")</f>
        <v>#VALUE!</v>
      </c>
      <c r="L207" s="42" t="e">
        <f>IF($C$24,[1]!obget([1]!obcall("",$C207,"get",[1]!obMake("","int",L$26))),"")</f>
        <v>#VALUE!</v>
      </c>
      <c r="M207" s="42" t="e">
        <f>IF($C$24,[1]!obget([1]!obcall("",$C207,"get",[1]!obMake("","int",M$26))),"")</f>
        <v>#VALUE!</v>
      </c>
      <c r="N207" s="42" t="e">
        <f>IF($C$24,[1]!obget([1]!obcall("",$C207,"getAverage")),"")</f>
        <v>#VALUE!</v>
      </c>
    </row>
    <row r="208" spans="1:14" ht="11.85" customHeight="1" x14ac:dyDescent="0.3">
      <c r="A208" s="28" t="str">
        <f t="shared" si="3"/>
        <v/>
      </c>
      <c r="B208" s="46"/>
      <c r="C208" s="45" t="e">
        <f>IF($C$24,[1]!obcall("IM_"&amp;B208,$B$24,"[]",[1]!obMake("","int",ROW(B208)-ROW($B$27))),"")</f>
        <v>#VALUE!</v>
      </c>
      <c r="D208" s="42" t="e">
        <f>IF($C$24,[1]!obget([1]!obcall("",$C208,"get",[1]!obMake("","int",D$26))),"")</f>
        <v>#VALUE!</v>
      </c>
      <c r="E208" s="42" t="e">
        <f>IF($C$24,[1]!obget([1]!obcall("",$C208,"get",[1]!obMake("","int",E$26))),"")</f>
        <v>#VALUE!</v>
      </c>
      <c r="F208" s="42" t="e">
        <f>IF($C$24,[1]!obget([1]!obcall("",$C208,"get",[1]!obMake("","int",F$26))),"")</f>
        <v>#VALUE!</v>
      </c>
      <c r="G208" s="42" t="e">
        <f>IF($C$24,[1]!obget([1]!obcall("",$C208,"get",[1]!obMake("","int",G$26))),"")</f>
        <v>#VALUE!</v>
      </c>
      <c r="H208" s="42" t="e">
        <f>IF($C$24,[1]!obget([1]!obcall("",$C208,"get",[1]!obMake("","int",H$26))),"")</f>
        <v>#VALUE!</v>
      </c>
      <c r="I208" s="42" t="e">
        <f>IF($C$24,[1]!obget([1]!obcall("",$C208,"get",[1]!obMake("","int",I$26))),"")</f>
        <v>#VALUE!</v>
      </c>
      <c r="J208" s="42" t="e">
        <f>IF($C$24,[1]!obget([1]!obcall("",$C208,"get",[1]!obMake("","int",J$26))),"")</f>
        <v>#VALUE!</v>
      </c>
      <c r="K208" s="42" t="e">
        <f>IF($C$24,[1]!obget([1]!obcall("",$C208,"get",[1]!obMake("","int",K$26))),"")</f>
        <v>#VALUE!</v>
      </c>
      <c r="L208" s="42" t="e">
        <f>IF($C$24,[1]!obget([1]!obcall("",$C208,"get",[1]!obMake("","int",L$26))),"")</f>
        <v>#VALUE!</v>
      </c>
      <c r="M208" s="42" t="e">
        <f>IF($C$24,[1]!obget([1]!obcall("",$C208,"get",[1]!obMake("","int",M$26))),"")</f>
        <v>#VALUE!</v>
      </c>
      <c r="N208" s="42" t="e">
        <f>IF($C$24,[1]!obget([1]!obcall("",$C208,"getAverage")),"")</f>
        <v>#VALUE!</v>
      </c>
    </row>
    <row r="209" spans="1:14" ht="11.85" customHeight="1" x14ac:dyDescent="0.3">
      <c r="A209" s="28" t="str">
        <f t="shared" si="3"/>
        <v/>
      </c>
      <c r="B209" s="46"/>
      <c r="C209" s="45" t="e">
        <f>IF($C$24,[1]!obcall("IM_"&amp;B209,$B$24,"[]",[1]!obMake("","int",ROW(B209)-ROW($B$27))),"")</f>
        <v>#VALUE!</v>
      </c>
      <c r="D209" s="42" t="e">
        <f>IF($C$24,[1]!obget([1]!obcall("",$C209,"get",[1]!obMake("","int",D$26))),"")</f>
        <v>#VALUE!</v>
      </c>
      <c r="E209" s="42" t="e">
        <f>IF($C$24,[1]!obget([1]!obcall("",$C209,"get",[1]!obMake("","int",E$26))),"")</f>
        <v>#VALUE!</v>
      </c>
      <c r="F209" s="42" t="e">
        <f>IF($C$24,[1]!obget([1]!obcall("",$C209,"get",[1]!obMake("","int",F$26))),"")</f>
        <v>#VALUE!</v>
      </c>
      <c r="G209" s="42" t="e">
        <f>IF($C$24,[1]!obget([1]!obcall("",$C209,"get",[1]!obMake("","int",G$26))),"")</f>
        <v>#VALUE!</v>
      </c>
      <c r="H209" s="42" t="e">
        <f>IF($C$24,[1]!obget([1]!obcall("",$C209,"get",[1]!obMake("","int",H$26))),"")</f>
        <v>#VALUE!</v>
      </c>
      <c r="I209" s="42" t="e">
        <f>IF($C$24,[1]!obget([1]!obcall("",$C209,"get",[1]!obMake("","int",I$26))),"")</f>
        <v>#VALUE!</v>
      </c>
      <c r="J209" s="42" t="e">
        <f>IF($C$24,[1]!obget([1]!obcall("",$C209,"get",[1]!obMake("","int",J$26))),"")</f>
        <v>#VALUE!</v>
      </c>
      <c r="K209" s="42" t="e">
        <f>IF($C$24,[1]!obget([1]!obcall("",$C209,"get",[1]!obMake("","int",K$26))),"")</f>
        <v>#VALUE!</v>
      </c>
      <c r="L209" s="42" t="e">
        <f>IF($C$24,[1]!obget([1]!obcall("",$C209,"get",[1]!obMake("","int",L$26))),"")</f>
        <v>#VALUE!</v>
      </c>
      <c r="M209" s="42" t="e">
        <f>IF($C$24,[1]!obget([1]!obcall("",$C209,"get",[1]!obMake("","int",M$26))),"")</f>
        <v>#VALUE!</v>
      </c>
      <c r="N209" s="42" t="e">
        <f>IF($C$24,[1]!obget([1]!obcall("",$C209,"getAverage")),"")</f>
        <v>#VALUE!</v>
      </c>
    </row>
    <row r="210" spans="1:14" ht="11.85" customHeight="1" x14ac:dyDescent="0.3">
      <c r="A210" s="28" t="str">
        <f t="shared" si="3"/>
        <v/>
      </c>
      <c r="B210" s="46"/>
      <c r="C210" s="45" t="e">
        <f>IF($C$24,[1]!obcall("IM_"&amp;B210,$B$24,"[]",[1]!obMake("","int",ROW(B210)-ROW($B$27))),"")</f>
        <v>#VALUE!</v>
      </c>
      <c r="D210" s="42" t="e">
        <f>IF($C$24,[1]!obget([1]!obcall("",$C210,"get",[1]!obMake("","int",D$26))),"")</f>
        <v>#VALUE!</v>
      </c>
      <c r="E210" s="42" t="e">
        <f>IF($C$24,[1]!obget([1]!obcall("",$C210,"get",[1]!obMake("","int",E$26))),"")</f>
        <v>#VALUE!</v>
      </c>
      <c r="F210" s="42" t="e">
        <f>IF($C$24,[1]!obget([1]!obcall("",$C210,"get",[1]!obMake("","int",F$26))),"")</f>
        <v>#VALUE!</v>
      </c>
      <c r="G210" s="42" t="e">
        <f>IF($C$24,[1]!obget([1]!obcall("",$C210,"get",[1]!obMake("","int",G$26))),"")</f>
        <v>#VALUE!</v>
      </c>
      <c r="H210" s="42" t="e">
        <f>IF($C$24,[1]!obget([1]!obcall("",$C210,"get",[1]!obMake("","int",H$26))),"")</f>
        <v>#VALUE!</v>
      </c>
      <c r="I210" s="42" t="e">
        <f>IF($C$24,[1]!obget([1]!obcall("",$C210,"get",[1]!obMake("","int",I$26))),"")</f>
        <v>#VALUE!</v>
      </c>
      <c r="J210" s="42" t="e">
        <f>IF($C$24,[1]!obget([1]!obcall("",$C210,"get",[1]!obMake("","int",J$26))),"")</f>
        <v>#VALUE!</v>
      </c>
      <c r="K210" s="42" t="e">
        <f>IF($C$24,[1]!obget([1]!obcall("",$C210,"get",[1]!obMake("","int",K$26))),"")</f>
        <v>#VALUE!</v>
      </c>
      <c r="L210" s="42" t="e">
        <f>IF($C$24,[1]!obget([1]!obcall("",$C210,"get",[1]!obMake("","int",L$26))),"")</f>
        <v>#VALUE!</v>
      </c>
      <c r="M210" s="42" t="e">
        <f>IF($C$24,[1]!obget([1]!obcall("",$C210,"get",[1]!obMake("","int",M$26))),"")</f>
        <v>#VALUE!</v>
      </c>
      <c r="N210" s="42" t="e">
        <f>IF($C$24,[1]!obget([1]!obcall("",$C210,"getAverage")),"")</f>
        <v>#VALUE!</v>
      </c>
    </row>
    <row r="211" spans="1:14" ht="11.85" customHeight="1" x14ac:dyDescent="0.3">
      <c r="A211" s="28" t="str">
        <f t="shared" si="3"/>
        <v/>
      </c>
      <c r="B211" s="46"/>
      <c r="C211" s="45" t="e">
        <f>IF($C$24,[1]!obcall("IM_"&amp;B211,$B$24,"[]",[1]!obMake("","int",ROW(B211)-ROW($B$27))),"")</f>
        <v>#VALUE!</v>
      </c>
      <c r="D211" s="42" t="e">
        <f>IF($C$24,[1]!obget([1]!obcall("",$C211,"get",[1]!obMake("","int",D$26))),"")</f>
        <v>#VALUE!</v>
      </c>
      <c r="E211" s="42" t="e">
        <f>IF($C$24,[1]!obget([1]!obcall("",$C211,"get",[1]!obMake("","int",E$26))),"")</f>
        <v>#VALUE!</v>
      </c>
      <c r="F211" s="42" t="e">
        <f>IF($C$24,[1]!obget([1]!obcall("",$C211,"get",[1]!obMake("","int",F$26))),"")</f>
        <v>#VALUE!</v>
      </c>
      <c r="G211" s="42" t="e">
        <f>IF($C$24,[1]!obget([1]!obcall("",$C211,"get",[1]!obMake("","int",G$26))),"")</f>
        <v>#VALUE!</v>
      </c>
      <c r="H211" s="42" t="e">
        <f>IF($C$24,[1]!obget([1]!obcall("",$C211,"get",[1]!obMake("","int",H$26))),"")</f>
        <v>#VALUE!</v>
      </c>
      <c r="I211" s="42" t="e">
        <f>IF($C$24,[1]!obget([1]!obcall("",$C211,"get",[1]!obMake("","int",I$26))),"")</f>
        <v>#VALUE!</v>
      </c>
      <c r="J211" s="42" t="e">
        <f>IF($C$24,[1]!obget([1]!obcall("",$C211,"get",[1]!obMake("","int",J$26))),"")</f>
        <v>#VALUE!</v>
      </c>
      <c r="K211" s="42" t="e">
        <f>IF($C$24,[1]!obget([1]!obcall("",$C211,"get",[1]!obMake("","int",K$26))),"")</f>
        <v>#VALUE!</v>
      </c>
      <c r="L211" s="42" t="e">
        <f>IF($C$24,[1]!obget([1]!obcall("",$C211,"get",[1]!obMake("","int",L$26))),"")</f>
        <v>#VALUE!</v>
      </c>
      <c r="M211" s="42" t="e">
        <f>IF($C$24,[1]!obget([1]!obcall("",$C211,"get",[1]!obMake("","int",M$26))),"")</f>
        <v>#VALUE!</v>
      </c>
      <c r="N211" s="42" t="e">
        <f>IF($C$24,[1]!obget([1]!obcall("",$C211,"getAverage")),"")</f>
        <v>#VALUE!</v>
      </c>
    </row>
    <row r="212" spans="1:14" ht="11.85" customHeight="1" x14ac:dyDescent="0.3">
      <c r="A212" s="28">
        <f t="shared" si="3"/>
        <v>18.5</v>
      </c>
      <c r="B212" s="46"/>
      <c r="C212" s="45" t="e">
        <f>IF($C$24,[1]!obcall("IM_"&amp;B212,$B$24,"[]",[1]!obMake("","int",ROW(B212)-ROW($B$27))),"")</f>
        <v>#VALUE!</v>
      </c>
      <c r="D212" s="42" t="e">
        <f>IF($C$24,[1]!obget([1]!obcall("",$C212,"get",[1]!obMake("","int",D$26))),"")</f>
        <v>#VALUE!</v>
      </c>
      <c r="E212" s="42" t="e">
        <f>IF($C$24,[1]!obget([1]!obcall("",$C212,"get",[1]!obMake("","int",E$26))),"")</f>
        <v>#VALUE!</v>
      </c>
      <c r="F212" s="42" t="e">
        <f>IF($C$24,[1]!obget([1]!obcall("",$C212,"get",[1]!obMake("","int",F$26))),"")</f>
        <v>#VALUE!</v>
      </c>
      <c r="G212" s="42" t="e">
        <f>IF($C$24,[1]!obget([1]!obcall("",$C212,"get",[1]!obMake("","int",G$26))),"")</f>
        <v>#VALUE!</v>
      </c>
      <c r="H212" s="42" t="e">
        <f>IF($C$24,[1]!obget([1]!obcall("",$C212,"get",[1]!obMake("","int",H$26))),"")</f>
        <v>#VALUE!</v>
      </c>
      <c r="I212" s="42" t="e">
        <f>IF($C$24,[1]!obget([1]!obcall("",$C212,"get",[1]!obMake("","int",I$26))),"")</f>
        <v>#VALUE!</v>
      </c>
      <c r="J212" s="42" t="e">
        <f>IF($C$24,[1]!obget([1]!obcall("",$C212,"get",[1]!obMake("","int",J$26))),"")</f>
        <v>#VALUE!</v>
      </c>
      <c r="K212" s="42" t="e">
        <f>IF($C$24,[1]!obget([1]!obcall("",$C212,"get",[1]!obMake("","int",K$26))),"")</f>
        <v>#VALUE!</v>
      </c>
      <c r="L212" s="42" t="e">
        <f>IF($C$24,[1]!obget([1]!obcall("",$C212,"get",[1]!obMake("","int",L$26))),"")</f>
        <v>#VALUE!</v>
      </c>
      <c r="M212" s="42" t="e">
        <f>IF($C$24,[1]!obget([1]!obcall("",$C212,"get",[1]!obMake("","int",M$26))),"")</f>
        <v>#VALUE!</v>
      </c>
      <c r="N212" s="42" t="e">
        <f>IF($C$24,[1]!obget([1]!obcall("",$C212,"getAverage")),"")</f>
        <v>#VALUE!</v>
      </c>
    </row>
    <row r="213" spans="1:14" ht="11.85" customHeight="1" x14ac:dyDescent="0.3">
      <c r="A213" s="28" t="str">
        <f t="shared" si="3"/>
        <v/>
      </c>
      <c r="B213" s="46"/>
      <c r="C213" s="45" t="e">
        <f>IF($C$24,[1]!obcall("IM_"&amp;B213,$B$24,"[]",[1]!obMake("","int",ROW(B213)-ROW($B$27))),"")</f>
        <v>#VALUE!</v>
      </c>
      <c r="D213" s="42" t="e">
        <f>IF($C$24,[1]!obget([1]!obcall("",$C213,"get",[1]!obMake("","int",D$26))),"")</f>
        <v>#VALUE!</v>
      </c>
      <c r="E213" s="42" t="e">
        <f>IF($C$24,[1]!obget([1]!obcall("",$C213,"get",[1]!obMake("","int",E$26))),"")</f>
        <v>#VALUE!</v>
      </c>
      <c r="F213" s="42" t="e">
        <f>IF($C$24,[1]!obget([1]!obcall("",$C213,"get",[1]!obMake("","int",F$26))),"")</f>
        <v>#VALUE!</v>
      </c>
      <c r="G213" s="42" t="e">
        <f>IF($C$24,[1]!obget([1]!obcall("",$C213,"get",[1]!obMake("","int",G$26))),"")</f>
        <v>#VALUE!</v>
      </c>
      <c r="H213" s="42" t="e">
        <f>IF($C$24,[1]!obget([1]!obcall("",$C213,"get",[1]!obMake("","int",H$26))),"")</f>
        <v>#VALUE!</v>
      </c>
      <c r="I213" s="42" t="e">
        <f>IF($C$24,[1]!obget([1]!obcall("",$C213,"get",[1]!obMake("","int",I$26))),"")</f>
        <v>#VALUE!</v>
      </c>
      <c r="J213" s="42" t="e">
        <f>IF($C$24,[1]!obget([1]!obcall("",$C213,"get",[1]!obMake("","int",J$26))),"")</f>
        <v>#VALUE!</v>
      </c>
      <c r="K213" s="42" t="e">
        <f>IF($C$24,[1]!obget([1]!obcall("",$C213,"get",[1]!obMake("","int",K$26))),"")</f>
        <v>#VALUE!</v>
      </c>
      <c r="L213" s="42" t="e">
        <f>IF($C$24,[1]!obget([1]!obcall("",$C213,"get",[1]!obMake("","int",L$26))),"")</f>
        <v>#VALUE!</v>
      </c>
      <c r="M213" s="42" t="e">
        <f>IF($C$24,[1]!obget([1]!obcall("",$C213,"get",[1]!obMake("","int",M$26))),"")</f>
        <v>#VALUE!</v>
      </c>
      <c r="N213" s="42" t="e">
        <f>IF($C$24,[1]!obget([1]!obcall("",$C213,"getAverage")),"")</f>
        <v>#VALUE!</v>
      </c>
    </row>
    <row r="214" spans="1:14" ht="11.85" customHeight="1" x14ac:dyDescent="0.3">
      <c r="A214" s="28" t="str">
        <f t="shared" si="3"/>
        <v/>
      </c>
      <c r="B214" s="46"/>
      <c r="C214" s="45" t="e">
        <f>IF($C$24,[1]!obcall("IM_"&amp;B214,$B$24,"[]",[1]!obMake("","int",ROW(B214)-ROW($B$27))),"")</f>
        <v>#VALUE!</v>
      </c>
      <c r="D214" s="42" t="e">
        <f>IF($C$24,[1]!obget([1]!obcall("",$C214,"get",[1]!obMake("","int",D$26))),"")</f>
        <v>#VALUE!</v>
      </c>
      <c r="E214" s="42" t="e">
        <f>IF($C$24,[1]!obget([1]!obcall("",$C214,"get",[1]!obMake("","int",E$26))),"")</f>
        <v>#VALUE!</v>
      </c>
      <c r="F214" s="42" t="e">
        <f>IF($C$24,[1]!obget([1]!obcall("",$C214,"get",[1]!obMake("","int",F$26))),"")</f>
        <v>#VALUE!</v>
      </c>
      <c r="G214" s="42" t="e">
        <f>IF($C$24,[1]!obget([1]!obcall("",$C214,"get",[1]!obMake("","int",G$26))),"")</f>
        <v>#VALUE!</v>
      </c>
      <c r="H214" s="42" t="e">
        <f>IF($C$24,[1]!obget([1]!obcall("",$C214,"get",[1]!obMake("","int",H$26))),"")</f>
        <v>#VALUE!</v>
      </c>
      <c r="I214" s="42" t="e">
        <f>IF($C$24,[1]!obget([1]!obcall("",$C214,"get",[1]!obMake("","int",I$26))),"")</f>
        <v>#VALUE!</v>
      </c>
      <c r="J214" s="42" t="e">
        <f>IF($C$24,[1]!obget([1]!obcall("",$C214,"get",[1]!obMake("","int",J$26))),"")</f>
        <v>#VALUE!</v>
      </c>
      <c r="K214" s="42" t="e">
        <f>IF($C$24,[1]!obget([1]!obcall("",$C214,"get",[1]!obMake("","int",K$26))),"")</f>
        <v>#VALUE!</v>
      </c>
      <c r="L214" s="42" t="e">
        <f>IF($C$24,[1]!obget([1]!obcall("",$C214,"get",[1]!obMake("","int",L$26))),"")</f>
        <v>#VALUE!</v>
      </c>
      <c r="M214" s="42" t="e">
        <f>IF($C$24,[1]!obget([1]!obcall("",$C214,"get",[1]!obMake("","int",M$26))),"")</f>
        <v>#VALUE!</v>
      </c>
      <c r="N214" s="42" t="e">
        <f>IF($C$24,[1]!obget([1]!obcall("",$C214,"getAverage")),"")</f>
        <v>#VALUE!</v>
      </c>
    </row>
    <row r="215" spans="1:14" ht="11.85" customHeight="1" x14ac:dyDescent="0.3">
      <c r="A215" s="28" t="str">
        <f t="shared" si="3"/>
        <v/>
      </c>
      <c r="B215" s="46"/>
      <c r="C215" s="45" t="e">
        <f>IF($C$24,[1]!obcall("IM_"&amp;B215,$B$24,"[]",[1]!obMake("","int",ROW(B215)-ROW($B$27))),"")</f>
        <v>#VALUE!</v>
      </c>
      <c r="D215" s="42" t="e">
        <f>IF($C$24,[1]!obget([1]!obcall("",$C215,"get",[1]!obMake("","int",D$26))),"")</f>
        <v>#VALUE!</v>
      </c>
      <c r="E215" s="42" t="e">
        <f>IF($C$24,[1]!obget([1]!obcall("",$C215,"get",[1]!obMake("","int",E$26))),"")</f>
        <v>#VALUE!</v>
      </c>
      <c r="F215" s="42" t="e">
        <f>IF($C$24,[1]!obget([1]!obcall("",$C215,"get",[1]!obMake("","int",F$26))),"")</f>
        <v>#VALUE!</v>
      </c>
      <c r="G215" s="42" t="e">
        <f>IF($C$24,[1]!obget([1]!obcall("",$C215,"get",[1]!obMake("","int",G$26))),"")</f>
        <v>#VALUE!</v>
      </c>
      <c r="H215" s="42" t="e">
        <f>IF($C$24,[1]!obget([1]!obcall("",$C215,"get",[1]!obMake("","int",H$26))),"")</f>
        <v>#VALUE!</v>
      </c>
      <c r="I215" s="42" t="e">
        <f>IF($C$24,[1]!obget([1]!obcall("",$C215,"get",[1]!obMake("","int",I$26))),"")</f>
        <v>#VALUE!</v>
      </c>
      <c r="J215" s="42" t="e">
        <f>IF($C$24,[1]!obget([1]!obcall("",$C215,"get",[1]!obMake("","int",J$26))),"")</f>
        <v>#VALUE!</v>
      </c>
      <c r="K215" s="42" t="e">
        <f>IF($C$24,[1]!obget([1]!obcall("",$C215,"get",[1]!obMake("","int",K$26))),"")</f>
        <v>#VALUE!</v>
      </c>
      <c r="L215" s="42" t="e">
        <f>IF($C$24,[1]!obget([1]!obcall("",$C215,"get",[1]!obMake("","int",L$26))),"")</f>
        <v>#VALUE!</v>
      </c>
      <c r="M215" s="42" t="e">
        <f>IF($C$24,[1]!obget([1]!obcall("",$C215,"get",[1]!obMake("","int",M$26))),"")</f>
        <v>#VALUE!</v>
      </c>
      <c r="N215" s="42" t="e">
        <f>IF($C$24,[1]!obget([1]!obcall("",$C215,"getAverage")),"")</f>
        <v>#VALUE!</v>
      </c>
    </row>
    <row r="216" spans="1:14" ht="11.85" customHeight="1" x14ac:dyDescent="0.3">
      <c r="A216" s="28" t="str">
        <f t="shared" si="3"/>
        <v/>
      </c>
      <c r="B216" s="46"/>
      <c r="C216" s="45" t="e">
        <f>IF($C$24,[1]!obcall("IM_"&amp;B216,$B$24,"[]",[1]!obMake("","int",ROW(B216)-ROW($B$27))),"")</f>
        <v>#VALUE!</v>
      </c>
      <c r="D216" s="42" t="e">
        <f>IF($C$24,[1]!obget([1]!obcall("",$C216,"get",[1]!obMake("","int",D$26))),"")</f>
        <v>#VALUE!</v>
      </c>
      <c r="E216" s="42" t="e">
        <f>IF($C$24,[1]!obget([1]!obcall("",$C216,"get",[1]!obMake("","int",E$26))),"")</f>
        <v>#VALUE!</v>
      </c>
      <c r="F216" s="42" t="e">
        <f>IF($C$24,[1]!obget([1]!obcall("",$C216,"get",[1]!obMake("","int",F$26))),"")</f>
        <v>#VALUE!</v>
      </c>
      <c r="G216" s="42" t="e">
        <f>IF($C$24,[1]!obget([1]!obcall("",$C216,"get",[1]!obMake("","int",G$26))),"")</f>
        <v>#VALUE!</v>
      </c>
      <c r="H216" s="42" t="e">
        <f>IF($C$24,[1]!obget([1]!obcall("",$C216,"get",[1]!obMake("","int",H$26))),"")</f>
        <v>#VALUE!</v>
      </c>
      <c r="I216" s="42" t="e">
        <f>IF($C$24,[1]!obget([1]!obcall("",$C216,"get",[1]!obMake("","int",I$26))),"")</f>
        <v>#VALUE!</v>
      </c>
      <c r="J216" s="42" t="e">
        <f>IF($C$24,[1]!obget([1]!obcall("",$C216,"get",[1]!obMake("","int",J$26))),"")</f>
        <v>#VALUE!</v>
      </c>
      <c r="K216" s="42" t="e">
        <f>IF($C$24,[1]!obget([1]!obcall("",$C216,"get",[1]!obMake("","int",K$26))),"")</f>
        <v>#VALUE!</v>
      </c>
      <c r="L216" s="42" t="e">
        <f>IF($C$24,[1]!obget([1]!obcall("",$C216,"get",[1]!obMake("","int",L$26))),"")</f>
        <v>#VALUE!</v>
      </c>
      <c r="M216" s="42" t="e">
        <f>IF($C$24,[1]!obget([1]!obcall("",$C216,"get",[1]!obMake("","int",M$26))),"")</f>
        <v>#VALUE!</v>
      </c>
      <c r="N216" s="42" t="e">
        <f>IF($C$24,[1]!obget([1]!obcall("",$C216,"getAverage")),"")</f>
        <v>#VALUE!</v>
      </c>
    </row>
    <row r="217" spans="1:14" ht="11.85" customHeight="1" x14ac:dyDescent="0.3">
      <c r="A217" s="28">
        <f t="shared" si="3"/>
        <v>19</v>
      </c>
      <c r="B217" s="46"/>
      <c r="C217" s="45" t="e">
        <f>IF($C$24,[1]!obcall("IM_"&amp;B217,$B$24,"[]",[1]!obMake("","int",ROW(B217)-ROW($B$27))),"")</f>
        <v>#VALUE!</v>
      </c>
      <c r="D217" s="42" t="e">
        <f>IF($C$24,[1]!obget([1]!obcall("",$C217,"get",[1]!obMake("","int",D$26))),"")</f>
        <v>#VALUE!</v>
      </c>
      <c r="E217" s="42" t="e">
        <f>IF($C$24,[1]!obget([1]!obcall("",$C217,"get",[1]!obMake("","int",E$26))),"")</f>
        <v>#VALUE!</v>
      </c>
      <c r="F217" s="42" t="e">
        <f>IF($C$24,[1]!obget([1]!obcall("",$C217,"get",[1]!obMake("","int",F$26))),"")</f>
        <v>#VALUE!</v>
      </c>
      <c r="G217" s="42" t="e">
        <f>IF($C$24,[1]!obget([1]!obcall("",$C217,"get",[1]!obMake("","int",G$26))),"")</f>
        <v>#VALUE!</v>
      </c>
      <c r="H217" s="42" t="e">
        <f>IF($C$24,[1]!obget([1]!obcall("",$C217,"get",[1]!obMake("","int",H$26))),"")</f>
        <v>#VALUE!</v>
      </c>
      <c r="I217" s="42" t="e">
        <f>IF($C$24,[1]!obget([1]!obcall("",$C217,"get",[1]!obMake("","int",I$26))),"")</f>
        <v>#VALUE!</v>
      </c>
      <c r="J217" s="42" t="e">
        <f>IF($C$24,[1]!obget([1]!obcall("",$C217,"get",[1]!obMake("","int",J$26))),"")</f>
        <v>#VALUE!</v>
      </c>
      <c r="K217" s="42" t="e">
        <f>IF($C$24,[1]!obget([1]!obcall("",$C217,"get",[1]!obMake("","int",K$26))),"")</f>
        <v>#VALUE!</v>
      </c>
      <c r="L217" s="42" t="e">
        <f>IF($C$24,[1]!obget([1]!obcall("",$C217,"get",[1]!obMake("","int",L$26))),"")</f>
        <v>#VALUE!</v>
      </c>
      <c r="M217" s="42" t="e">
        <f>IF($C$24,[1]!obget([1]!obcall("",$C217,"get",[1]!obMake("","int",M$26))),"")</f>
        <v>#VALUE!</v>
      </c>
      <c r="N217" s="42" t="e">
        <f>IF($C$24,[1]!obget([1]!obcall("",$C217,"getAverage")),"")</f>
        <v>#VALUE!</v>
      </c>
    </row>
    <row r="218" spans="1:14" ht="11.85" customHeight="1" x14ac:dyDescent="0.3">
      <c r="A218" s="28" t="str">
        <f t="shared" si="3"/>
        <v/>
      </c>
      <c r="B218" s="46"/>
      <c r="C218" s="45" t="e">
        <f>IF($C$24,[1]!obcall("IM_"&amp;B218,$B$24,"[]",[1]!obMake("","int",ROW(B218)-ROW($B$27))),"")</f>
        <v>#VALUE!</v>
      </c>
      <c r="D218" s="42" t="e">
        <f>IF($C$24,[1]!obget([1]!obcall("",$C218,"get",[1]!obMake("","int",D$26))),"")</f>
        <v>#VALUE!</v>
      </c>
      <c r="E218" s="42" t="e">
        <f>IF($C$24,[1]!obget([1]!obcall("",$C218,"get",[1]!obMake("","int",E$26))),"")</f>
        <v>#VALUE!</v>
      </c>
      <c r="F218" s="42" t="e">
        <f>IF($C$24,[1]!obget([1]!obcall("",$C218,"get",[1]!obMake("","int",F$26))),"")</f>
        <v>#VALUE!</v>
      </c>
      <c r="G218" s="42" t="e">
        <f>IF($C$24,[1]!obget([1]!obcall("",$C218,"get",[1]!obMake("","int",G$26))),"")</f>
        <v>#VALUE!</v>
      </c>
      <c r="H218" s="42" t="e">
        <f>IF($C$24,[1]!obget([1]!obcall("",$C218,"get",[1]!obMake("","int",H$26))),"")</f>
        <v>#VALUE!</v>
      </c>
      <c r="I218" s="42" t="e">
        <f>IF($C$24,[1]!obget([1]!obcall("",$C218,"get",[1]!obMake("","int",I$26))),"")</f>
        <v>#VALUE!</v>
      </c>
      <c r="J218" s="42" t="e">
        <f>IF($C$24,[1]!obget([1]!obcall("",$C218,"get",[1]!obMake("","int",J$26))),"")</f>
        <v>#VALUE!</v>
      </c>
      <c r="K218" s="42" t="e">
        <f>IF($C$24,[1]!obget([1]!obcall("",$C218,"get",[1]!obMake("","int",K$26))),"")</f>
        <v>#VALUE!</v>
      </c>
      <c r="L218" s="42" t="e">
        <f>IF($C$24,[1]!obget([1]!obcall("",$C218,"get",[1]!obMake("","int",L$26))),"")</f>
        <v>#VALUE!</v>
      </c>
      <c r="M218" s="42" t="e">
        <f>IF($C$24,[1]!obget([1]!obcall("",$C218,"get",[1]!obMake("","int",M$26))),"")</f>
        <v>#VALUE!</v>
      </c>
      <c r="N218" s="42" t="e">
        <f>IF($C$24,[1]!obget([1]!obcall("",$C218,"getAverage")),"")</f>
        <v>#VALUE!</v>
      </c>
    </row>
    <row r="219" spans="1:14" ht="11.85" customHeight="1" x14ac:dyDescent="0.3">
      <c r="A219" s="28" t="str">
        <f t="shared" si="3"/>
        <v/>
      </c>
      <c r="B219" s="46"/>
      <c r="C219" s="45" t="e">
        <f>IF($C$24,[1]!obcall("IM_"&amp;B219,$B$24,"[]",[1]!obMake("","int",ROW(B219)-ROW($B$27))),"")</f>
        <v>#VALUE!</v>
      </c>
      <c r="D219" s="42" t="e">
        <f>IF($C$24,[1]!obget([1]!obcall("",$C219,"get",[1]!obMake("","int",D$26))),"")</f>
        <v>#VALUE!</v>
      </c>
      <c r="E219" s="42" t="e">
        <f>IF($C$24,[1]!obget([1]!obcall("",$C219,"get",[1]!obMake("","int",E$26))),"")</f>
        <v>#VALUE!</v>
      </c>
      <c r="F219" s="42" t="e">
        <f>IF($C$24,[1]!obget([1]!obcall("",$C219,"get",[1]!obMake("","int",F$26))),"")</f>
        <v>#VALUE!</v>
      </c>
      <c r="G219" s="42" t="e">
        <f>IF($C$24,[1]!obget([1]!obcall("",$C219,"get",[1]!obMake("","int",G$26))),"")</f>
        <v>#VALUE!</v>
      </c>
      <c r="H219" s="42" t="e">
        <f>IF($C$24,[1]!obget([1]!obcall("",$C219,"get",[1]!obMake("","int",H$26))),"")</f>
        <v>#VALUE!</v>
      </c>
      <c r="I219" s="42" t="e">
        <f>IF($C$24,[1]!obget([1]!obcall("",$C219,"get",[1]!obMake("","int",I$26))),"")</f>
        <v>#VALUE!</v>
      </c>
      <c r="J219" s="42" t="e">
        <f>IF($C$24,[1]!obget([1]!obcall("",$C219,"get",[1]!obMake("","int",J$26))),"")</f>
        <v>#VALUE!</v>
      </c>
      <c r="K219" s="42" t="e">
        <f>IF($C$24,[1]!obget([1]!obcall("",$C219,"get",[1]!obMake("","int",K$26))),"")</f>
        <v>#VALUE!</v>
      </c>
      <c r="L219" s="42" t="e">
        <f>IF($C$24,[1]!obget([1]!obcall("",$C219,"get",[1]!obMake("","int",L$26))),"")</f>
        <v>#VALUE!</v>
      </c>
      <c r="M219" s="42" t="e">
        <f>IF($C$24,[1]!obget([1]!obcall("",$C219,"get",[1]!obMake("","int",M$26))),"")</f>
        <v>#VALUE!</v>
      </c>
      <c r="N219" s="42" t="e">
        <f>IF($C$24,[1]!obget([1]!obcall("",$C219,"getAverage")),"")</f>
        <v>#VALUE!</v>
      </c>
    </row>
    <row r="220" spans="1:14" ht="11.85" customHeight="1" x14ac:dyDescent="0.3">
      <c r="A220" s="28" t="str">
        <f t="shared" si="3"/>
        <v/>
      </c>
      <c r="B220" s="46"/>
      <c r="C220" s="45" t="e">
        <f>IF($C$24,[1]!obcall("IM_"&amp;B220,$B$24,"[]",[1]!obMake("","int",ROW(B220)-ROW($B$27))),"")</f>
        <v>#VALUE!</v>
      </c>
      <c r="D220" s="42" t="e">
        <f>IF($C$24,[1]!obget([1]!obcall("",$C220,"get",[1]!obMake("","int",D$26))),"")</f>
        <v>#VALUE!</v>
      </c>
      <c r="E220" s="42" t="e">
        <f>IF($C$24,[1]!obget([1]!obcall("",$C220,"get",[1]!obMake("","int",E$26))),"")</f>
        <v>#VALUE!</v>
      </c>
      <c r="F220" s="42" t="e">
        <f>IF($C$24,[1]!obget([1]!obcall("",$C220,"get",[1]!obMake("","int",F$26))),"")</f>
        <v>#VALUE!</v>
      </c>
      <c r="G220" s="42" t="e">
        <f>IF($C$24,[1]!obget([1]!obcall("",$C220,"get",[1]!obMake("","int",G$26))),"")</f>
        <v>#VALUE!</v>
      </c>
      <c r="H220" s="42" t="e">
        <f>IF($C$24,[1]!obget([1]!obcall("",$C220,"get",[1]!obMake("","int",H$26))),"")</f>
        <v>#VALUE!</v>
      </c>
      <c r="I220" s="42" t="e">
        <f>IF($C$24,[1]!obget([1]!obcall("",$C220,"get",[1]!obMake("","int",I$26))),"")</f>
        <v>#VALUE!</v>
      </c>
      <c r="J220" s="42" t="e">
        <f>IF($C$24,[1]!obget([1]!obcall("",$C220,"get",[1]!obMake("","int",J$26))),"")</f>
        <v>#VALUE!</v>
      </c>
      <c r="K220" s="42" t="e">
        <f>IF($C$24,[1]!obget([1]!obcall("",$C220,"get",[1]!obMake("","int",K$26))),"")</f>
        <v>#VALUE!</v>
      </c>
      <c r="L220" s="42" t="e">
        <f>IF($C$24,[1]!obget([1]!obcall("",$C220,"get",[1]!obMake("","int",L$26))),"")</f>
        <v>#VALUE!</v>
      </c>
      <c r="M220" s="42" t="e">
        <f>IF($C$24,[1]!obget([1]!obcall("",$C220,"get",[1]!obMake("","int",M$26))),"")</f>
        <v>#VALUE!</v>
      </c>
      <c r="N220" s="42" t="e">
        <f>IF($C$24,[1]!obget([1]!obcall("",$C220,"getAverage")),"")</f>
        <v>#VALUE!</v>
      </c>
    </row>
    <row r="221" spans="1:14" ht="11.85" customHeight="1" x14ac:dyDescent="0.3">
      <c r="A221" s="28" t="str">
        <f t="shared" ref="A221:A284" si="4">IF($C$24,IF(MOD((ROW(A221)-ROW($A$27))*$C$20,$C$21/10)&lt;0.0001,(ROW(A221)-ROW($A$27))*$C$20,""),"")</f>
        <v/>
      </c>
      <c r="B221" s="46"/>
      <c r="C221" s="45" t="e">
        <f>IF($C$24,[1]!obcall("IM_"&amp;B221,$B$24,"[]",[1]!obMake("","int",ROW(B221)-ROW($B$27))),"")</f>
        <v>#VALUE!</v>
      </c>
      <c r="D221" s="42" t="e">
        <f>IF($C$24,[1]!obget([1]!obcall("",$C221,"get",[1]!obMake("","int",D$26))),"")</f>
        <v>#VALUE!</v>
      </c>
      <c r="E221" s="42" t="e">
        <f>IF($C$24,[1]!obget([1]!obcall("",$C221,"get",[1]!obMake("","int",E$26))),"")</f>
        <v>#VALUE!</v>
      </c>
      <c r="F221" s="42" t="e">
        <f>IF($C$24,[1]!obget([1]!obcall("",$C221,"get",[1]!obMake("","int",F$26))),"")</f>
        <v>#VALUE!</v>
      </c>
      <c r="G221" s="42" t="e">
        <f>IF($C$24,[1]!obget([1]!obcall("",$C221,"get",[1]!obMake("","int",G$26))),"")</f>
        <v>#VALUE!</v>
      </c>
      <c r="H221" s="42" t="e">
        <f>IF($C$24,[1]!obget([1]!obcall("",$C221,"get",[1]!obMake("","int",H$26))),"")</f>
        <v>#VALUE!</v>
      </c>
      <c r="I221" s="42" t="e">
        <f>IF($C$24,[1]!obget([1]!obcall("",$C221,"get",[1]!obMake("","int",I$26))),"")</f>
        <v>#VALUE!</v>
      </c>
      <c r="J221" s="42" t="e">
        <f>IF($C$24,[1]!obget([1]!obcall("",$C221,"get",[1]!obMake("","int",J$26))),"")</f>
        <v>#VALUE!</v>
      </c>
      <c r="K221" s="42" t="e">
        <f>IF($C$24,[1]!obget([1]!obcall("",$C221,"get",[1]!obMake("","int",K$26))),"")</f>
        <v>#VALUE!</v>
      </c>
      <c r="L221" s="42" t="e">
        <f>IF($C$24,[1]!obget([1]!obcall("",$C221,"get",[1]!obMake("","int",L$26))),"")</f>
        <v>#VALUE!</v>
      </c>
      <c r="M221" s="42" t="e">
        <f>IF($C$24,[1]!obget([1]!obcall("",$C221,"get",[1]!obMake("","int",M$26))),"")</f>
        <v>#VALUE!</v>
      </c>
      <c r="N221" s="42" t="e">
        <f>IF($C$24,[1]!obget([1]!obcall("",$C221,"getAverage")),"")</f>
        <v>#VALUE!</v>
      </c>
    </row>
    <row r="222" spans="1:14" ht="11.85" customHeight="1" x14ac:dyDescent="0.3">
      <c r="A222" s="28">
        <f t="shared" si="4"/>
        <v>19.5</v>
      </c>
      <c r="B222" s="46"/>
      <c r="C222" s="45" t="e">
        <f>IF($C$24,[1]!obcall("IM_"&amp;B222,$B$24,"[]",[1]!obMake("","int",ROW(B222)-ROW($B$27))),"")</f>
        <v>#VALUE!</v>
      </c>
      <c r="D222" s="42" t="e">
        <f>IF($C$24,[1]!obget([1]!obcall("",$C222,"get",[1]!obMake("","int",D$26))),"")</f>
        <v>#VALUE!</v>
      </c>
      <c r="E222" s="42" t="e">
        <f>IF($C$24,[1]!obget([1]!obcall("",$C222,"get",[1]!obMake("","int",E$26))),"")</f>
        <v>#VALUE!</v>
      </c>
      <c r="F222" s="42" t="e">
        <f>IF($C$24,[1]!obget([1]!obcall("",$C222,"get",[1]!obMake("","int",F$26))),"")</f>
        <v>#VALUE!</v>
      </c>
      <c r="G222" s="42" t="e">
        <f>IF($C$24,[1]!obget([1]!obcall("",$C222,"get",[1]!obMake("","int",G$26))),"")</f>
        <v>#VALUE!</v>
      </c>
      <c r="H222" s="42" t="e">
        <f>IF($C$24,[1]!obget([1]!obcall("",$C222,"get",[1]!obMake("","int",H$26))),"")</f>
        <v>#VALUE!</v>
      </c>
      <c r="I222" s="42" t="e">
        <f>IF($C$24,[1]!obget([1]!obcall("",$C222,"get",[1]!obMake("","int",I$26))),"")</f>
        <v>#VALUE!</v>
      </c>
      <c r="J222" s="42" t="e">
        <f>IF($C$24,[1]!obget([1]!obcall("",$C222,"get",[1]!obMake("","int",J$26))),"")</f>
        <v>#VALUE!</v>
      </c>
      <c r="K222" s="42" t="e">
        <f>IF($C$24,[1]!obget([1]!obcall("",$C222,"get",[1]!obMake("","int",K$26))),"")</f>
        <v>#VALUE!</v>
      </c>
      <c r="L222" s="42" t="e">
        <f>IF($C$24,[1]!obget([1]!obcall("",$C222,"get",[1]!obMake("","int",L$26))),"")</f>
        <v>#VALUE!</v>
      </c>
      <c r="M222" s="42" t="e">
        <f>IF($C$24,[1]!obget([1]!obcall("",$C222,"get",[1]!obMake("","int",M$26))),"")</f>
        <v>#VALUE!</v>
      </c>
      <c r="N222" s="42" t="e">
        <f>IF($C$24,[1]!obget([1]!obcall("",$C222,"getAverage")),"")</f>
        <v>#VALUE!</v>
      </c>
    </row>
    <row r="223" spans="1:14" ht="11.85" customHeight="1" x14ac:dyDescent="0.3">
      <c r="A223" s="28" t="str">
        <f t="shared" si="4"/>
        <v/>
      </c>
      <c r="B223" s="46"/>
      <c r="C223" s="45" t="e">
        <f>IF($C$24,[1]!obcall("IM_"&amp;B223,$B$24,"[]",[1]!obMake("","int",ROW(B223)-ROW($B$27))),"")</f>
        <v>#VALUE!</v>
      </c>
      <c r="D223" s="42" t="e">
        <f>IF($C$24,[1]!obget([1]!obcall("",$C223,"get",[1]!obMake("","int",D$26))),"")</f>
        <v>#VALUE!</v>
      </c>
      <c r="E223" s="42" t="e">
        <f>IF($C$24,[1]!obget([1]!obcall("",$C223,"get",[1]!obMake("","int",E$26))),"")</f>
        <v>#VALUE!</v>
      </c>
      <c r="F223" s="42" t="e">
        <f>IF($C$24,[1]!obget([1]!obcall("",$C223,"get",[1]!obMake("","int",F$26))),"")</f>
        <v>#VALUE!</v>
      </c>
      <c r="G223" s="42" t="e">
        <f>IF($C$24,[1]!obget([1]!obcall("",$C223,"get",[1]!obMake("","int",G$26))),"")</f>
        <v>#VALUE!</v>
      </c>
      <c r="H223" s="42" t="e">
        <f>IF($C$24,[1]!obget([1]!obcall("",$C223,"get",[1]!obMake("","int",H$26))),"")</f>
        <v>#VALUE!</v>
      </c>
      <c r="I223" s="42" t="e">
        <f>IF($C$24,[1]!obget([1]!obcall("",$C223,"get",[1]!obMake("","int",I$26))),"")</f>
        <v>#VALUE!</v>
      </c>
      <c r="J223" s="42" t="e">
        <f>IF($C$24,[1]!obget([1]!obcall("",$C223,"get",[1]!obMake("","int",J$26))),"")</f>
        <v>#VALUE!</v>
      </c>
      <c r="K223" s="42" t="e">
        <f>IF($C$24,[1]!obget([1]!obcall("",$C223,"get",[1]!obMake("","int",K$26))),"")</f>
        <v>#VALUE!</v>
      </c>
      <c r="L223" s="42" t="e">
        <f>IF($C$24,[1]!obget([1]!obcall("",$C223,"get",[1]!obMake("","int",L$26))),"")</f>
        <v>#VALUE!</v>
      </c>
      <c r="M223" s="42" t="e">
        <f>IF($C$24,[1]!obget([1]!obcall("",$C223,"get",[1]!obMake("","int",M$26))),"")</f>
        <v>#VALUE!</v>
      </c>
      <c r="N223" s="42" t="e">
        <f>IF($C$24,[1]!obget([1]!obcall("",$C223,"getAverage")),"")</f>
        <v>#VALUE!</v>
      </c>
    </row>
    <row r="224" spans="1:14" ht="11.85" customHeight="1" x14ac:dyDescent="0.3">
      <c r="A224" s="28" t="str">
        <f t="shared" si="4"/>
        <v/>
      </c>
      <c r="B224" s="46"/>
      <c r="C224" s="45" t="e">
        <f>IF($C$24,[1]!obcall("IM_"&amp;B224,$B$24,"[]",[1]!obMake("","int",ROW(B224)-ROW($B$27))),"")</f>
        <v>#VALUE!</v>
      </c>
      <c r="D224" s="42" t="e">
        <f>IF($C$24,[1]!obget([1]!obcall("",$C224,"get",[1]!obMake("","int",D$26))),"")</f>
        <v>#VALUE!</v>
      </c>
      <c r="E224" s="42" t="e">
        <f>IF($C$24,[1]!obget([1]!obcall("",$C224,"get",[1]!obMake("","int",E$26))),"")</f>
        <v>#VALUE!</v>
      </c>
      <c r="F224" s="42" t="e">
        <f>IF($C$24,[1]!obget([1]!obcall("",$C224,"get",[1]!obMake("","int",F$26))),"")</f>
        <v>#VALUE!</v>
      </c>
      <c r="G224" s="42" t="e">
        <f>IF($C$24,[1]!obget([1]!obcall("",$C224,"get",[1]!obMake("","int",G$26))),"")</f>
        <v>#VALUE!</v>
      </c>
      <c r="H224" s="42" t="e">
        <f>IF($C$24,[1]!obget([1]!obcall("",$C224,"get",[1]!obMake("","int",H$26))),"")</f>
        <v>#VALUE!</v>
      </c>
      <c r="I224" s="42" t="e">
        <f>IF($C$24,[1]!obget([1]!obcall("",$C224,"get",[1]!obMake("","int",I$26))),"")</f>
        <v>#VALUE!</v>
      </c>
      <c r="J224" s="42" t="e">
        <f>IF($C$24,[1]!obget([1]!obcall("",$C224,"get",[1]!obMake("","int",J$26))),"")</f>
        <v>#VALUE!</v>
      </c>
      <c r="K224" s="42" t="e">
        <f>IF($C$24,[1]!obget([1]!obcall("",$C224,"get",[1]!obMake("","int",K$26))),"")</f>
        <v>#VALUE!</v>
      </c>
      <c r="L224" s="42" t="e">
        <f>IF($C$24,[1]!obget([1]!obcall("",$C224,"get",[1]!obMake("","int",L$26))),"")</f>
        <v>#VALUE!</v>
      </c>
      <c r="M224" s="42" t="e">
        <f>IF($C$24,[1]!obget([1]!obcall("",$C224,"get",[1]!obMake("","int",M$26))),"")</f>
        <v>#VALUE!</v>
      </c>
      <c r="N224" s="42" t="e">
        <f>IF($C$24,[1]!obget([1]!obcall("",$C224,"getAverage")),"")</f>
        <v>#VALUE!</v>
      </c>
    </row>
    <row r="225" spans="1:14" ht="11.85" customHeight="1" x14ac:dyDescent="0.3">
      <c r="A225" s="28" t="str">
        <f t="shared" si="4"/>
        <v/>
      </c>
      <c r="B225" s="46"/>
      <c r="C225" s="45" t="e">
        <f>IF($C$24,[1]!obcall("IM_"&amp;B225,$B$24,"[]",[1]!obMake("","int",ROW(B225)-ROW($B$27))),"")</f>
        <v>#VALUE!</v>
      </c>
      <c r="D225" s="42" t="e">
        <f>IF($C$24,[1]!obget([1]!obcall("",$C225,"get",[1]!obMake("","int",D$26))),"")</f>
        <v>#VALUE!</v>
      </c>
      <c r="E225" s="42" t="e">
        <f>IF($C$24,[1]!obget([1]!obcall("",$C225,"get",[1]!obMake("","int",E$26))),"")</f>
        <v>#VALUE!</v>
      </c>
      <c r="F225" s="42" t="e">
        <f>IF($C$24,[1]!obget([1]!obcall("",$C225,"get",[1]!obMake("","int",F$26))),"")</f>
        <v>#VALUE!</v>
      </c>
      <c r="G225" s="42" t="e">
        <f>IF($C$24,[1]!obget([1]!obcall("",$C225,"get",[1]!obMake("","int",G$26))),"")</f>
        <v>#VALUE!</v>
      </c>
      <c r="H225" s="42" t="e">
        <f>IF($C$24,[1]!obget([1]!obcall("",$C225,"get",[1]!obMake("","int",H$26))),"")</f>
        <v>#VALUE!</v>
      </c>
      <c r="I225" s="42" t="e">
        <f>IF($C$24,[1]!obget([1]!obcall("",$C225,"get",[1]!obMake("","int",I$26))),"")</f>
        <v>#VALUE!</v>
      </c>
      <c r="J225" s="42" t="e">
        <f>IF($C$24,[1]!obget([1]!obcall("",$C225,"get",[1]!obMake("","int",J$26))),"")</f>
        <v>#VALUE!</v>
      </c>
      <c r="K225" s="42" t="e">
        <f>IF($C$24,[1]!obget([1]!obcall("",$C225,"get",[1]!obMake("","int",K$26))),"")</f>
        <v>#VALUE!</v>
      </c>
      <c r="L225" s="42" t="e">
        <f>IF($C$24,[1]!obget([1]!obcall("",$C225,"get",[1]!obMake("","int",L$26))),"")</f>
        <v>#VALUE!</v>
      </c>
      <c r="M225" s="42" t="e">
        <f>IF($C$24,[1]!obget([1]!obcall("",$C225,"get",[1]!obMake("","int",M$26))),"")</f>
        <v>#VALUE!</v>
      </c>
      <c r="N225" s="42" t="e">
        <f>IF($C$24,[1]!obget([1]!obcall("",$C225,"getAverage")),"")</f>
        <v>#VALUE!</v>
      </c>
    </row>
    <row r="226" spans="1:14" ht="11.85" customHeight="1" x14ac:dyDescent="0.3">
      <c r="A226" s="28" t="str">
        <f t="shared" si="4"/>
        <v/>
      </c>
      <c r="B226" s="46"/>
      <c r="C226" s="45" t="e">
        <f>IF($C$24,[1]!obcall("IM_"&amp;B226,$B$24,"[]",[1]!obMake("","int",ROW(B226)-ROW($B$27))),"")</f>
        <v>#VALUE!</v>
      </c>
      <c r="D226" s="42" t="e">
        <f>IF($C$24,[1]!obget([1]!obcall("",$C226,"get",[1]!obMake("","int",D$26))),"")</f>
        <v>#VALUE!</v>
      </c>
      <c r="E226" s="42" t="e">
        <f>IF($C$24,[1]!obget([1]!obcall("",$C226,"get",[1]!obMake("","int",E$26))),"")</f>
        <v>#VALUE!</v>
      </c>
      <c r="F226" s="42" t="e">
        <f>IF($C$24,[1]!obget([1]!obcall("",$C226,"get",[1]!obMake("","int",F$26))),"")</f>
        <v>#VALUE!</v>
      </c>
      <c r="G226" s="42" t="e">
        <f>IF($C$24,[1]!obget([1]!obcall("",$C226,"get",[1]!obMake("","int",G$26))),"")</f>
        <v>#VALUE!</v>
      </c>
      <c r="H226" s="42" t="e">
        <f>IF($C$24,[1]!obget([1]!obcall("",$C226,"get",[1]!obMake("","int",H$26))),"")</f>
        <v>#VALUE!</v>
      </c>
      <c r="I226" s="42" t="e">
        <f>IF($C$24,[1]!obget([1]!obcall("",$C226,"get",[1]!obMake("","int",I$26))),"")</f>
        <v>#VALUE!</v>
      </c>
      <c r="J226" s="42" t="e">
        <f>IF($C$24,[1]!obget([1]!obcall("",$C226,"get",[1]!obMake("","int",J$26))),"")</f>
        <v>#VALUE!</v>
      </c>
      <c r="K226" s="42" t="e">
        <f>IF($C$24,[1]!obget([1]!obcall("",$C226,"get",[1]!obMake("","int",K$26))),"")</f>
        <v>#VALUE!</v>
      </c>
      <c r="L226" s="42" t="e">
        <f>IF($C$24,[1]!obget([1]!obcall("",$C226,"get",[1]!obMake("","int",L$26))),"")</f>
        <v>#VALUE!</v>
      </c>
      <c r="M226" s="42" t="e">
        <f>IF($C$24,[1]!obget([1]!obcall("",$C226,"get",[1]!obMake("","int",M$26))),"")</f>
        <v>#VALUE!</v>
      </c>
      <c r="N226" s="42" t="e">
        <f>IF($C$24,[1]!obget([1]!obcall("",$C226,"getAverage")),"")</f>
        <v>#VALUE!</v>
      </c>
    </row>
    <row r="227" spans="1:14" ht="11.85" customHeight="1" x14ac:dyDescent="0.3">
      <c r="A227" s="28">
        <f t="shared" si="4"/>
        <v>20</v>
      </c>
      <c r="B227" s="46"/>
      <c r="C227" s="45" t="e">
        <f>IF($C$24,[1]!obcall("IM_"&amp;B227,$B$24,"[]",[1]!obMake("","int",ROW(B227)-ROW($B$27))),"")</f>
        <v>#VALUE!</v>
      </c>
      <c r="D227" s="42" t="e">
        <f>IF($C$24,[1]!obget([1]!obcall("",$C227,"get",[1]!obMake("","int",D$26))),"")</f>
        <v>#VALUE!</v>
      </c>
      <c r="E227" s="42" t="e">
        <f>IF($C$24,[1]!obget([1]!obcall("",$C227,"get",[1]!obMake("","int",E$26))),"")</f>
        <v>#VALUE!</v>
      </c>
      <c r="F227" s="42" t="e">
        <f>IF($C$24,[1]!obget([1]!obcall("",$C227,"get",[1]!obMake("","int",F$26))),"")</f>
        <v>#VALUE!</v>
      </c>
      <c r="G227" s="42" t="e">
        <f>IF($C$24,[1]!obget([1]!obcall("",$C227,"get",[1]!obMake("","int",G$26))),"")</f>
        <v>#VALUE!</v>
      </c>
      <c r="H227" s="42" t="e">
        <f>IF($C$24,[1]!obget([1]!obcall("",$C227,"get",[1]!obMake("","int",H$26))),"")</f>
        <v>#VALUE!</v>
      </c>
      <c r="I227" s="42" t="e">
        <f>IF($C$24,[1]!obget([1]!obcall("",$C227,"get",[1]!obMake("","int",I$26))),"")</f>
        <v>#VALUE!</v>
      </c>
      <c r="J227" s="42" t="e">
        <f>IF($C$24,[1]!obget([1]!obcall("",$C227,"get",[1]!obMake("","int",J$26))),"")</f>
        <v>#VALUE!</v>
      </c>
      <c r="K227" s="42" t="e">
        <f>IF($C$24,[1]!obget([1]!obcall("",$C227,"get",[1]!obMake("","int",K$26))),"")</f>
        <v>#VALUE!</v>
      </c>
      <c r="L227" s="42" t="e">
        <f>IF($C$24,[1]!obget([1]!obcall("",$C227,"get",[1]!obMake("","int",L$26))),"")</f>
        <v>#VALUE!</v>
      </c>
      <c r="M227" s="42" t="e">
        <f>IF($C$24,[1]!obget([1]!obcall("",$C227,"get",[1]!obMake("","int",M$26))),"")</f>
        <v>#VALUE!</v>
      </c>
      <c r="N227" s="42" t="e">
        <f>IF($C$24,[1]!obget([1]!obcall("",$C227,"getAverage")),"")</f>
        <v>#VALUE!</v>
      </c>
    </row>
    <row r="228" spans="1:14" ht="11.85" customHeight="1" x14ac:dyDescent="0.3">
      <c r="A228" s="28" t="str">
        <f t="shared" si="4"/>
        <v/>
      </c>
      <c r="B228" s="46"/>
      <c r="C228" s="45" t="e">
        <f>IF($C$24,[1]!obcall("IM_"&amp;B228,$B$24,"[]",[1]!obMake("","int",ROW(B228)-ROW($B$27))),"")</f>
        <v>#VALUE!</v>
      </c>
      <c r="D228" s="42" t="e">
        <f>IF($C$24,[1]!obget([1]!obcall("",$C228,"get",[1]!obMake("","int",D$26))),"")</f>
        <v>#VALUE!</v>
      </c>
      <c r="E228" s="42" t="e">
        <f>IF($C$24,[1]!obget([1]!obcall("",$C228,"get",[1]!obMake("","int",E$26))),"")</f>
        <v>#VALUE!</v>
      </c>
      <c r="F228" s="42" t="e">
        <f>IF($C$24,[1]!obget([1]!obcall("",$C228,"get",[1]!obMake("","int",F$26))),"")</f>
        <v>#VALUE!</v>
      </c>
      <c r="G228" s="42" t="e">
        <f>IF($C$24,[1]!obget([1]!obcall("",$C228,"get",[1]!obMake("","int",G$26))),"")</f>
        <v>#VALUE!</v>
      </c>
      <c r="H228" s="42" t="e">
        <f>IF($C$24,[1]!obget([1]!obcall("",$C228,"get",[1]!obMake("","int",H$26))),"")</f>
        <v>#VALUE!</v>
      </c>
      <c r="I228" s="42" t="e">
        <f>IF($C$24,[1]!obget([1]!obcall("",$C228,"get",[1]!obMake("","int",I$26))),"")</f>
        <v>#VALUE!</v>
      </c>
      <c r="J228" s="42" t="e">
        <f>IF($C$24,[1]!obget([1]!obcall("",$C228,"get",[1]!obMake("","int",J$26))),"")</f>
        <v>#VALUE!</v>
      </c>
      <c r="K228" s="42" t="e">
        <f>IF($C$24,[1]!obget([1]!obcall("",$C228,"get",[1]!obMake("","int",K$26))),"")</f>
        <v>#VALUE!</v>
      </c>
      <c r="L228" s="42" t="e">
        <f>IF($C$24,[1]!obget([1]!obcall("",$C228,"get",[1]!obMake("","int",L$26))),"")</f>
        <v>#VALUE!</v>
      </c>
      <c r="M228" s="42" t="e">
        <f>IF($C$24,[1]!obget([1]!obcall("",$C228,"get",[1]!obMake("","int",M$26))),"")</f>
        <v>#VALUE!</v>
      </c>
      <c r="N228" s="42" t="e">
        <f>IF($C$24,[1]!obget([1]!obcall("",$C228,"getAverage")),"")</f>
        <v>#VALUE!</v>
      </c>
    </row>
    <row r="229" spans="1:14" ht="11.85" customHeight="1" x14ac:dyDescent="0.3">
      <c r="A229" s="28" t="str">
        <f t="shared" si="4"/>
        <v/>
      </c>
      <c r="B229" s="46"/>
      <c r="C229" s="45" t="e">
        <f>IF($C$24,[1]!obcall("IM_"&amp;B229,$B$24,"[]",[1]!obMake("","int",ROW(B229)-ROW($B$27))),"")</f>
        <v>#VALUE!</v>
      </c>
      <c r="D229" s="42" t="e">
        <f>IF($C$24,[1]!obget([1]!obcall("",$C229,"get",[1]!obMake("","int",D$26))),"")</f>
        <v>#VALUE!</v>
      </c>
      <c r="E229" s="42" t="e">
        <f>IF($C$24,[1]!obget([1]!obcall("",$C229,"get",[1]!obMake("","int",E$26))),"")</f>
        <v>#VALUE!</v>
      </c>
      <c r="F229" s="42" t="e">
        <f>IF($C$24,[1]!obget([1]!obcall("",$C229,"get",[1]!obMake("","int",F$26))),"")</f>
        <v>#VALUE!</v>
      </c>
      <c r="G229" s="42" t="e">
        <f>IF($C$24,[1]!obget([1]!obcall("",$C229,"get",[1]!obMake("","int",G$26))),"")</f>
        <v>#VALUE!</v>
      </c>
      <c r="H229" s="42" t="e">
        <f>IF($C$24,[1]!obget([1]!obcall("",$C229,"get",[1]!obMake("","int",H$26))),"")</f>
        <v>#VALUE!</v>
      </c>
      <c r="I229" s="42" t="e">
        <f>IF($C$24,[1]!obget([1]!obcall("",$C229,"get",[1]!obMake("","int",I$26))),"")</f>
        <v>#VALUE!</v>
      </c>
      <c r="J229" s="42" t="e">
        <f>IF($C$24,[1]!obget([1]!obcall("",$C229,"get",[1]!obMake("","int",J$26))),"")</f>
        <v>#VALUE!</v>
      </c>
      <c r="K229" s="42" t="e">
        <f>IF($C$24,[1]!obget([1]!obcall("",$C229,"get",[1]!obMake("","int",K$26))),"")</f>
        <v>#VALUE!</v>
      </c>
      <c r="L229" s="42" t="e">
        <f>IF($C$24,[1]!obget([1]!obcall("",$C229,"get",[1]!obMake("","int",L$26))),"")</f>
        <v>#VALUE!</v>
      </c>
      <c r="M229" s="42" t="e">
        <f>IF($C$24,[1]!obget([1]!obcall("",$C229,"get",[1]!obMake("","int",M$26))),"")</f>
        <v>#VALUE!</v>
      </c>
      <c r="N229" s="42" t="e">
        <f>IF($C$24,[1]!obget([1]!obcall("",$C229,"getAverage")),"")</f>
        <v>#VALUE!</v>
      </c>
    </row>
    <row r="230" spans="1:14" ht="11.85" customHeight="1" x14ac:dyDescent="0.3">
      <c r="A230" s="28" t="str">
        <f t="shared" si="4"/>
        <v/>
      </c>
      <c r="B230" s="46"/>
      <c r="C230" s="45" t="e">
        <f>IF($C$24,[1]!obcall("IM_"&amp;B230,$B$24,"[]",[1]!obMake("","int",ROW(B230)-ROW($B$27))),"")</f>
        <v>#VALUE!</v>
      </c>
      <c r="D230" s="42" t="e">
        <f>IF($C$24,[1]!obget([1]!obcall("",$C230,"get",[1]!obMake("","int",D$26))),"")</f>
        <v>#VALUE!</v>
      </c>
      <c r="E230" s="42" t="e">
        <f>IF($C$24,[1]!obget([1]!obcall("",$C230,"get",[1]!obMake("","int",E$26))),"")</f>
        <v>#VALUE!</v>
      </c>
      <c r="F230" s="42" t="e">
        <f>IF($C$24,[1]!obget([1]!obcall("",$C230,"get",[1]!obMake("","int",F$26))),"")</f>
        <v>#VALUE!</v>
      </c>
      <c r="G230" s="42" t="e">
        <f>IF($C$24,[1]!obget([1]!obcall("",$C230,"get",[1]!obMake("","int",G$26))),"")</f>
        <v>#VALUE!</v>
      </c>
      <c r="H230" s="42" t="e">
        <f>IF($C$24,[1]!obget([1]!obcall("",$C230,"get",[1]!obMake("","int",H$26))),"")</f>
        <v>#VALUE!</v>
      </c>
      <c r="I230" s="42" t="e">
        <f>IF($C$24,[1]!obget([1]!obcall("",$C230,"get",[1]!obMake("","int",I$26))),"")</f>
        <v>#VALUE!</v>
      </c>
      <c r="J230" s="42" t="e">
        <f>IF($C$24,[1]!obget([1]!obcall("",$C230,"get",[1]!obMake("","int",J$26))),"")</f>
        <v>#VALUE!</v>
      </c>
      <c r="K230" s="42" t="e">
        <f>IF($C$24,[1]!obget([1]!obcall("",$C230,"get",[1]!obMake("","int",K$26))),"")</f>
        <v>#VALUE!</v>
      </c>
      <c r="L230" s="42" t="e">
        <f>IF($C$24,[1]!obget([1]!obcall("",$C230,"get",[1]!obMake("","int",L$26))),"")</f>
        <v>#VALUE!</v>
      </c>
      <c r="M230" s="42" t="e">
        <f>IF($C$24,[1]!obget([1]!obcall("",$C230,"get",[1]!obMake("","int",M$26))),"")</f>
        <v>#VALUE!</v>
      </c>
      <c r="N230" s="42" t="e">
        <f>IF($C$24,[1]!obget([1]!obcall("",$C230,"getAverage")),"")</f>
        <v>#VALUE!</v>
      </c>
    </row>
    <row r="231" spans="1:14" ht="11.85" customHeight="1" x14ac:dyDescent="0.3">
      <c r="A231" s="28" t="str">
        <f t="shared" si="4"/>
        <v/>
      </c>
      <c r="B231" s="46"/>
      <c r="C231" s="45" t="e">
        <f>IF($C$24,[1]!obcall("IM_"&amp;B231,$B$24,"[]",[1]!obMake("","int",ROW(B231)-ROW($B$27))),"")</f>
        <v>#VALUE!</v>
      </c>
      <c r="D231" s="42" t="e">
        <f>IF($C$24,[1]!obget([1]!obcall("",$C231,"get",[1]!obMake("","int",D$26))),"")</f>
        <v>#VALUE!</v>
      </c>
      <c r="E231" s="42" t="e">
        <f>IF($C$24,[1]!obget([1]!obcall("",$C231,"get",[1]!obMake("","int",E$26))),"")</f>
        <v>#VALUE!</v>
      </c>
      <c r="F231" s="42" t="e">
        <f>IF($C$24,[1]!obget([1]!obcall("",$C231,"get",[1]!obMake("","int",F$26))),"")</f>
        <v>#VALUE!</v>
      </c>
      <c r="G231" s="42" t="e">
        <f>IF($C$24,[1]!obget([1]!obcall("",$C231,"get",[1]!obMake("","int",G$26))),"")</f>
        <v>#VALUE!</v>
      </c>
      <c r="H231" s="42" t="e">
        <f>IF($C$24,[1]!obget([1]!obcall("",$C231,"get",[1]!obMake("","int",H$26))),"")</f>
        <v>#VALUE!</v>
      </c>
      <c r="I231" s="42" t="e">
        <f>IF($C$24,[1]!obget([1]!obcall("",$C231,"get",[1]!obMake("","int",I$26))),"")</f>
        <v>#VALUE!</v>
      </c>
      <c r="J231" s="42" t="e">
        <f>IF($C$24,[1]!obget([1]!obcall("",$C231,"get",[1]!obMake("","int",J$26))),"")</f>
        <v>#VALUE!</v>
      </c>
      <c r="K231" s="42" t="e">
        <f>IF($C$24,[1]!obget([1]!obcall("",$C231,"get",[1]!obMake("","int",K$26))),"")</f>
        <v>#VALUE!</v>
      </c>
      <c r="L231" s="42" t="e">
        <f>IF($C$24,[1]!obget([1]!obcall("",$C231,"get",[1]!obMake("","int",L$26))),"")</f>
        <v>#VALUE!</v>
      </c>
      <c r="M231" s="42" t="e">
        <f>IF($C$24,[1]!obget([1]!obcall("",$C231,"get",[1]!obMake("","int",M$26))),"")</f>
        <v>#VALUE!</v>
      </c>
      <c r="N231" s="42" t="e">
        <f>IF($C$24,[1]!obget([1]!obcall("",$C231,"getAverage")),"")</f>
        <v>#VALUE!</v>
      </c>
    </row>
    <row r="232" spans="1:14" ht="11.85" customHeight="1" x14ac:dyDescent="0.3">
      <c r="A232" s="28">
        <f t="shared" si="4"/>
        <v>20.5</v>
      </c>
      <c r="B232" s="46"/>
      <c r="C232" s="45" t="e">
        <f>IF($C$24,[1]!obcall("IM_"&amp;B232,$B$24,"[]",[1]!obMake("","int",ROW(B232)-ROW($B$27))),"")</f>
        <v>#VALUE!</v>
      </c>
      <c r="D232" s="42" t="e">
        <f>IF($C$24,[1]!obget([1]!obcall("",$C232,"get",[1]!obMake("","int",D$26))),"")</f>
        <v>#VALUE!</v>
      </c>
      <c r="E232" s="42" t="e">
        <f>IF($C$24,[1]!obget([1]!obcall("",$C232,"get",[1]!obMake("","int",E$26))),"")</f>
        <v>#VALUE!</v>
      </c>
      <c r="F232" s="42" t="e">
        <f>IF($C$24,[1]!obget([1]!obcall("",$C232,"get",[1]!obMake("","int",F$26))),"")</f>
        <v>#VALUE!</v>
      </c>
      <c r="G232" s="42" t="e">
        <f>IF($C$24,[1]!obget([1]!obcall("",$C232,"get",[1]!obMake("","int",G$26))),"")</f>
        <v>#VALUE!</v>
      </c>
      <c r="H232" s="42" t="e">
        <f>IF($C$24,[1]!obget([1]!obcall("",$C232,"get",[1]!obMake("","int",H$26))),"")</f>
        <v>#VALUE!</v>
      </c>
      <c r="I232" s="42" t="e">
        <f>IF($C$24,[1]!obget([1]!obcall("",$C232,"get",[1]!obMake("","int",I$26))),"")</f>
        <v>#VALUE!</v>
      </c>
      <c r="J232" s="42" t="e">
        <f>IF($C$24,[1]!obget([1]!obcall("",$C232,"get",[1]!obMake("","int",J$26))),"")</f>
        <v>#VALUE!</v>
      </c>
      <c r="K232" s="42" t="e">
        <f>IF($C$24,[1]!obget([1]!obcall("",$C232,"get",[1]!obMake("","int",K$26))),"")</f>
        <v>#VALUE!</v>
      </c>
      <c r="L232" s="42" t="e">
        <f>IF($C$24,[1]!obget([1]!obcall("",$C232,"get",[1]!obMake("","int",L$26))),"")</f>
        <v>#VALUE!</v>
      </c>
      <c r="M232" s="42" t="e">
        <f>IF($C$24,[1]!obget([1]!obcall("",$C232,"get",[1]!obMake("","int",M$26))),"")</f>
        <v>#VALUE!</v>
      </c>
      <c r="N232" s="42" t="e">
        <f>IF($C$24,[1]!obget([1]!obcall("",$C232,"getAverage")),"")</f>
        <v>#VALUE!</v>
      </c>
    </row>
    <row r="233" spans="1:14" ht="11.85" customHeight="1" x14ac:dyDescent="0.3">
      <c r="A233" s="28" t="str">
        <f t="shared" si="4"/>
        <v/>
      </c>
      <c r="B233" s="46"/>
      <c r="C233" s="45" t="e">
        <f>IF($C$24,[1]!obcall("IM_"&amp;B233,$B$24,"[]",[1]!obMake("","int",ROW(B233)-ROW($B$27))),"")</f>
        <v>#VALUE!</v>
      </c>
      <c r="D233" s="42" t="e">
        <f>IF($C$24,[1]!obget([1]!obcall("",$C233,"get",[1]!obMake("","int",D$26))),"")</f>
        <v>#VALUE!</v>
      </c>
      <c r="E233" s="42" t="e">
        <f>IF($C$24,[1]!obget([1]!obcall("",$C233,"get",[1]!obMake("","int",E$26))),"")</f>
        <v>#VALUE!</v>
      </c>
      <c r="F233" s="42" t="e">
        <f>IF($C$24,[1]!obget([1]!obcall("",$C233,"get",[1]!obMake("","int",F$26))),"")</f>
        <v>#VALUE!</v>
      </c>
      <c r="G233" s="42" t="e">
        <f>IF($C$24,[1]!obget([1]!obcall("",$C233,"get",[1]!obMake("","int",G$26))),"")</f>
        <v>#VALUE!</v>
      </c>
      <c r="H233" s="42" t="e">
        <f>IF($C$24,[1]!obget([1]!obcall("",$C233,"get",[1]!obMake("","int",H$26))),"")</f>
        <v>#VALUE!</v>
      </c>
      <c r="I233" s="42" t="e">
        <f>IF($C$24,[1]!obget([1]!obcall("",$C233,"get",[1]!obMake("","int",I$26))),"")</f>
        <v>#VALUE!</v>
      </c>
      <c r="J233" s="42" t="e">
        <f>IF($C$24,[1]!obget([1]!obcall("",$C233,"get",[1]!obMake("","int",J$26))),"")</f>
        <v>#VALUE!</v>
      </c>
      <c r="K233" s="42" t="e">
        <f>IF($C$24,[1]!obget([1]!obcall("",$C233,"get",[1]!obMake("","int",K$26))),"")</f>
        <v>#VALUE!</v>
      </c>
      <c r="L233" s="42" t="e">
        <f>IF($C$24,[1]!obget([1]!obcall("",$C233,"get",[1]!obMake("","int",L$26))),"")</f>
        <v>#VALUE!</v>
      </c>
      <c r="M233" s="42" t="e">
        <f>IF($C$24,[1]!obget([1]!obcall("",$C233,"get",[1]!obMake("","int",M$26))),"")</f>
        <v>#VALUE!</v>
      </c>
      <c r="N233" s="42" t="e">
        <f>IF($C$24,[1]!obget([1]!obcall("",$C233,"getAverage")),"")</f>
        <v>#VALUE!</v>
      </c>
    </row>
    <row r="234" spans="1:14" ht="11.85" customHeight="1" x14ac:dyDescent="0.3">
      <c r="A234" s="28" t="str">
        <f t="shared" si="4"/>
        <v/>
      </c>
      <c r="B234" s="46"/>
      <c r="C234" s="45" t="e">
        <f>IF($C$24,[1]!obcall("IM_"&amp;B234,$B$24,"[]",[1]!obMake("","int",ROW(B234)-ROW($B$27))),"")</f>
        <v>#VALUE!</v>
      </c>
      <c r="D234" s="42" t="e">
        <f>IF($C$24,[1]!obget([1]!obcall("",$C234,"get",[1]!obMake("","int",D$26))),"")</f>
        <v>#VALUE!</v>
      </c>
      <c r="E234" s="42" t="e">
        <f>IF($C$24,[1]!obget([1]!obcall("",$C234,"get",[1]!obMake("","int",E$26))),"")</f>
        <v>#VALUE!</v>
      </c>
      <c r="F234" s="42" t="e">
        <f>IF($C$24,[1]!obget([1]!obcall("",$C234,"get",[1]!obMake("","int",F$26))),"")</f>
        <v>#VALUE!</v>
      </c>
      <c r="G234" s="42" t="e">
        <f>IF($C$24,[1]!obget([1]!obcall("",$C234,"get",[1]!obMake("","int",G$26))),"")</f>
        <v>#VALUE!</v>
      </c>
      <c r="H234" s="42" t="e">
        <f>IF($C$24,[1]!obget([1]!obcall("",$C234,"get",[1]!obMake("","int",H$26))),"")</f>
        <v>#VALUE!</v>
      </c>
      <c r="I234" s="42" t="e">
        <f>IF($C$24,[1]!obget([1]!obcall("",$C234,"get",[1]!obMake("","int",I$26))),"")</f>
        <v>#VALUE!</v>
      </c>
      <c r="J234" s="42" t="e">
        <f>IF($C$24,[1]!obget([1]!obcall("",$C234,"get",[1]!obMake("","int",J$26))),"")</f>
        <v>#VALUE!</v>
      </c>
      <c r="K234" s="42" t="e">
        <f>IF($C$24,[1]!obget([1]!obcall("",$C234,"get",[1]!obMake("","int",K$26))),"")</f>
        <v>#VALUE!</v>
      </c>
      <c r="L234" s="42" t="e">
        <f>IF($C$24,[1]!obget([1]!obcall("",$C234,"get",[1]!obMake("","int",L$26))),"")</f>
        <v>#VALUE!</v>
      </c>
      <c r="M234" s="42" t="e">
        <f>IF($C$24,[1]!obget([1]!obcall("",$C234,"get",[1]!obMake("","int",M$26))),"")</f>
        <v>#VALUE!</v>
      </c>
      <c r="N234" s="42" t="e">
        <f>IF($C$24,[1]!obget([1]!obcall("",$C234,"getAverage")),"")</f>
        <v>#VALUE!</v>
      </c>
    </row>
    <row r="235" spans="1:14" ht="11.85" customHeight="1" x14ac:dyDescent="0.3">
      <c r="A235" s="28" t="str">
        <f t="shared" si="4"/>
        <v/>
      </c>
      <c r="B235" s="46"/>
      <c r="C235" s="45" t="e">
        <f>IF($C$24,[1]!obcall("IM_"&amp;B235,$B$24,"[]",[1]!obMake("","int",ROW(B235)-ROW($B$27))),"")</f>
        <v>#VALUE!</v>
      </c>
      <c r="D235" s="42" t="e">
        <f>IF($C$24,[1]!obget([1]!obcall("",$C235,"get",[1]!obMake("","int",D$26))),"")</f>
        <v>#VALUE!</v>
      </c>
      <c r="E235" s="42" t="e">
        <f>IF($C$24,[1]!obget([1]!obcall("",$C235,"get",[1]!obMake("","int",E$26))),"")</f>
        <v>#VALUE!</v>
      </c>
      <c r="F235" s="42" t="e">
        <f>IF($C$24,[1]!obget([1]!obcall("",$C235,"get",[1]!obMake("","int",F$26))),"")</f>
        <v>#VALUE!</v>
      </c>
      <c r="G235" s="42" t="e">
        <f>IF($C$24,[1]!obget([1]!obcall("",$C235,"get",[1]!obMake("","int",G$26))),"")</f>
        <v>#VALUE!</v>
      </c>
      <c r="H235" s="42" t="e">
        <f>IF($C$24,[1]!obget([1]!obcall("",$C235,"get",[1]!obMake("","int",H$26))),"")</f>
        <v>#VALUE!</v>
      </c>
      <c r="I235" s="42" t="e">
        <f>IF($C$24,[1]!obget([1]!obcall("",$C235,"get",[1]!obMake("","int",I$26))),"")</f>
        <v>#VALUE!</v>
      </c>
      <c r="J235" s="42" t="e">
        <f>IF($C$24,[1]!obget([1]!obcall("",$C235,"get",[1]!obMake("","int",J$26))),"")</f>
        <v>#VALUE!</v>
      </c>
      <c r="K235" s="42" t="e">
        <f>IF($C$24,[1]!obget([1]!obcall("",$C235,"get",[1]!obMake("","int",K$26))),"")</f>
        <v>#VALUE!</v>
      </c>
      <c r="L235" s="42" t="e">
        <f>IF($C$24,[1]!obget([1]!obcall("",$C235,"get",[1]!obMake("","int",L$26))),"")</f>
        <v>#VALUE!</v>
      </c>
      <c r="M235" s="42" t="e">
        <f>IF($C$24,[1]!obget([1]!obcall("",$C235,"get",[1]!obMake("","int",M$26))),"")</f>
        <v>#VALUE!</v>
      </c>
      <c r="N235" s="42" t="e">
        <f>IF($C$24,[1]!obget([1]!obcall("",$C235,"getAverage")),"")</f>
        <v>#VALUE!</v>
      </c>
    </row>
    <row r="236" spans="1:14" ht="11.85" customHeight="1" x14ac:dyDescent="0.3">
      <c r="A236" s="28" t="str">
        <f t="shared" si="4"/>
        <v/>
      </c>
      <c r="B236" s="46"/>
      <c r="C236" s="45" t="e">
        <f>IF($C$24,[1]!obcall("IM_"&amp;B236,$B$24,"[]",[1]!obMake("","int",ROW(B236)-ROW($B$27))),"")</f>
        <v>#VALUE!</v>
      </c>
      <c r="D236" s="42" t="e">
        <f>IF($C$24,[1]!obget([1]!obcall("",$C236,"get",[1]!obMake("","int",D$26))),"")</f>
        <v>#VALUE!</v>
      </c>
      <c r="E236" s="42" t="e">
        <f>IF($C$24,[1]!obget([1]!obcall("",$C236,"get",[1]!obMake("","int",E$26))),"")</f>
        <v>#VALUE!</v>
      </c>
      <c r="F236" s="42" t="e">
        <f>IF($C$24,[1]!obget([1]!obcall("",$C236,"get",[1]!obMake("","int",F$26))),"")</f>
        <v>#VALUE!</v>
      </c>
      <c r="G236" s="42" t="e">
        <f>IF($C$24,[1]!obget([1]!obcall("",$C236,"get",[1]!obMake("","int",G$26))),"")</f>
        <v>#VALUE!</v>
      </c>
      <c r="H236" s="42" t="e">
        <f>IF($C$24,[1]!obget([1]!obcall("",$C236,"get",[1]!obMake("","int",H$26))),"")</f>
        <v>#VALUE!</v>
      </c>
      <c r="I236" s="42" t="e">
        <f>IF($C$24,[1]!obget([1]!obcall("",$C236,"get",[1]!obMake("","int",I$26))),"")</f>
        <v>#VALUE!</v>
      </c>
      <c r="J236" s="42" t="e">
        <f>IF($C$24,[1]!obget([1]!obcall("",$C236,"get",[1]!obMake("","int",J$26))),"")</f>
        <v>#VALUE!</v>
      </c>
      <c r="K236" s="42" t="e">
        <f>IF($C$24,[1]!obget([1]!obcall("",$C236,"get",[1]!obMake("","int",K$26))),"")</f>
        <v>#VALUE!</v>
      </c>
      <c r="L236" s="42" t="e">
        <f>IF($C$24,[1]!obget([1]!obcall("",$C236,"get",[1]!obMake("","int",L$26))),"")</f>
        <v>#VALUE!</v>
      </c>
      <c r="M236" s="42" t="e">
        <f>IF($C$24,[1]!obget([1]!obcall("",$C236,"get",[1]!obMake("","int",M$26))),"")</f>
        <v>#VALUE!</v>
      </c>
      <c r="N236" s="42" t="e">
        <f>IF($C$24,[1]!obget([1]!obcall("",$C236,"getAverage")),"")</f>
        <v>#VALUE!</v>
      </c>
    </row>
    <row r="237" spans="1:14" ht="11.85" customHeight="1" x14ac:dyDescent="0.3">
      <c r="A237" s="28">
        <f t="shared" si="4"/>
        <v>21</v>
      </c>
      <c r="B237" s="46"/>
      <c r="C237" s="45" t="e">
        <f>IF($C$24,[1]!obcall("IM_"&amp;B237,$B$24,"[]",[1]!obMake("","int",ROW(B237)-ROW($B$27))),"")</f>
        <v>#VALUE!</v>
      </c>
      <c r="D237" s="42" t="e">
        <f>IF($C$24,[1]!obget([1]!obcall("",$C237,"get",[1]!obMake("","int",D$26))),"")</f>
        <v>#VALUE!</v>
      </c>
      <c r="E237" s="42" t="e">
        <f>IF($C$24,[1]!obget([1]!obcall("",$C237,"get",[1]!obMake("","int",E$26))),"")</f>
        <v>#VALUE!</v>
      </c>
      <c r="F237" s="42" t="e">
        <f>IF($C$24,[1]!obget([1]!obcall("",$C237,"get",[1]!obMake("","int",F$26))),"")</f>
        <v>#VALUE!</v>
      </c>
      <c r="G237" s="42" t="e">
        <f>IF($C$24,[1]!obget([1]!obcall("",$C237,"get",[1]!obMake("","int",G$26))),"")</f>
        <v>#VALUE!</v>
      </c>
      <c r="H237" s="42" t="e">
        <f>IF($C$24,[1]!obget([1]!obcall("",$C237,"get",[1]!obMake("","int",H$26))),"")</f>
        <v>#VALUE!</v>
      </c>
      <c r="I237" s="42" t="e">
        <f>IF($C$24,[1]!obget([1]!obcall("",$C237,"get",[1]!obMake("","int",I$26))),"")</f>
        <v>#VALUE!</v>
      </c>
      <c r="J237" s="42" t="e">
        <f>IF($C$24,[1]!obget([1]!obcall("",$C237,"get",[1]!obMake("","int",J$26))),"")</f>
        <v>#VALUE!</v>
      </c>
      <c r="K237" s="42" t="e">
        <f>IF($C$24,[1]!obget([1]!obcall("",$C237,"get",[1]!obMake("","int",K$26))),"")</f>
        <v>#VALUE!</v>
      </c>
      <c r="L237" s="42" t="e">
        <f>IF($C$24,[1]!obget([1]!obcall("",$C237,"get",[1]!obMake("","int",L$26))),"")</f>
        <v>#VALUE!</v>
      </c>
      <c r="M237" s="42" t="e">
        <f>IF($C$24,[1]!obget([1]!obcall("",$C237,"get",[1]!obMake("","int",M$26))),"")</f>
        <v>#VALUE!</v>
      </c>
      <c r="N237" s="42" t="e">
        <f>IF($C$24,[1]!obget([1]!obcall("",$C237,"getAverage")),"")</f>
        <v>#VALUE!</v>
      </c>
    </row>
    <row r="238" spans="1:14" ht="11.85" customHeight="1" x14ac:dyDescent="0.3">
      <c r="A238" s="28" t="str">
        <f t="shared" si="4"/>
        <v/>
      </c>
      <c r="B238" s="46"/>
      <c r="C238" s="45" t="e">
        <f>IF($C$24,[1]!obcall("IM_"&amp;B238,$B$24,"[]",[1]!obMake("","int",ROW(B238)-ROW($B$27))),"")</f>
        <v>#VALUE!</v>
      </c>
      <c r="D238" s="42" t="e">
        <f>IF($C$24,[1]!obget([1]!obcall("",$C238,"get",[1]!obMake("","int",D$26))),"")</f>
        <v>#VALUE!</v>
      </c>
      <c r="E238" s="42" t="e">
        <f>IF($C$24,[1]!obget([1]!obcall("",$C238,"get",[1]!obMake("","int",E$26))),"")</f>
        <v>#VALUE!</v>
      </c>
      <c r="F238" s="42" t="e">
        <f>IF($C$24,[1]!obget([1]!obcall("",$C238,"get",[1]!obMake("","int",F$26))),"")</f>
        <v>#VALUE!</v>
      </c>
      <c r="G238" s="42" t="e">
        <f>IF($C$24,[1]!obget([1]!obcall("",$C238,"get",[1]!obMake("","int",G$26))),"")</f>
        <v>#VALUE!</v>
      </c>
      <c r="H238" s="42" t="e">
        <f>IF($C$24,[1]!obget([1]!obcall("",$C238,"get",[1]!obMake("","int",H$26))),"")</f>
        <v>#VALUE!</v>
      </c>
      <c r="I238" s="42" t="e">
        <f>IF($C$24,[1]!obget([1]!obcall("",$C238,"get",[1]!obMake("","int",I$26))),"")</f>
        <v>#VALUE!</v>
      </c>
      <c r="J238" s="42" t="e">
        <f>IF($C$24,[1]!obget([1]!obcall("",$C238,"get",[1]!obMake("","int",J$26))),"")</f>
        <v>#VALUE!</v>
      </c>
      <c r="K238" s="42" t="e">
        <f>IF($C$24,[1]!obget([1]!obcall("",$C238,"get",[1]!obMake("","int",K$26))),"")</f>
        <v>#VALUE!</v>
      </c>
      <c r="L238" s="42" t="e">
        <f>IF($C$24,[1]!obget([1]!obcall("",$C238,"get",[1]!obMake("","int",L$26))),"")</f>
        <v>#VALUE!</v>
      </c>
      <c r="M238" s="42" t="e">
        <f>IF($C$24,[1]!obget([1]!obcall("",$C238,"get",[1]!obMake("","int",M$26))),"")</f>
        <v>#VALUE!</v>
      </c>
      <c r="N238" s="42" t="e">
        <f>IF($C$24,[1]!obget([1]!obcall("",$C238,"getAverage")),"")</f>
        <v>#VALUE!</v>
      </c>
    </row>
    <row r="239" spans="1:14" ht="11.85" customHeight="1" x14ac:dyDescent="0.3">
      <c r="A239" s="28" t="str">
        <f t="shared" si="4"/>
        <v/>
      </c>
      <c r="B239" s="46"/>
      <c r="C239" s="45" t="e">
        <f>IF($C$24,[1]!obcall("IM_"&amp;B239,$B$24,"[]",[1]!obMake("","int",ROW(B239)-ROW($B$27))),"")</f>
        <v>#VALUE!</v>
      </c>
      <c r="D239" s="42" t="e">
        <f>IF($C$24,[1]!obget([1]!obcall("",$C239,"get",[1]!obMake("","int",D$26))),"")</f>
        <v>#VALUE!</v>
      </c>
      <c r="E239" s="42" t="e">
        <f>IF($C$24,[1]!obget([1]!obcall("",$C239,"get",[1]!obMake("","int",E$26))),"")</f>
        <v>#VALUE!</v>
      </c>
      <c r="F239" s="42" t="e">
        <f>IF($C$24,[1]!obget([1]!obcall("",$C239,"get",[1]!obMake("","int",F$26))),"")</f>
        <v>#VALUE!</v>
      </c>
      <c r="G239" s="42" t="e">
        <f>IF($C$24,[1]!obget([1]!obcall("",$C239,"get",[1]!obMake("","int",G$26))),"")</f>
        <v>#VALUE!</v>
      </c>
      <c r="H239" s="42" t="e">
        <f>IF($C$24,[1]!obget([1]!obcall("",$C239,"get",[1]!obMake("","int",H$26))),"")</f>
        <v>#VALUE!</v>
      </c>
      <c r="I239" s="42" t="e">
        <f>IF($C$24,[1]!obget([1]!obcall("",$C239,"get",[1]!obMake("","int",I$26))),"")</f>
        <v>#VALUE!</v>
      </c>
      <c r="J239" s="42" t="e">
        <f>IF($C$24,[1]!obget([1]!obcall("",$C239,"get",[1]!obMake("","int",J$26))),"")</f>
        <v>#VALUE!</v>
      </c>
      <c r="K239" s="42" t="e">
        <f>IF($C$24,[1]!obget([1]!obcall("",$C239,"get",[1]!obMake("","int",K$26))),"")</f>
        <v>#VALUE!</v>
      </c>
      <c r="L239" s="42" t="e">
        <f>IF($C$24,[1]!obget([1]!obcall("",$C239,"get",[1]!obMake("","int",L$26))),"")</f>
        <v>#VALUE!</v>
      </c>
      <c r="M239" s="42" t="e">
        <f>IF($C$24,[1]!obget([1]!obcall("",$C239,"get",[1]!obMake("","int",M$26))),"")</f>
        <v>#VALUE!</v>
      </c>
      <c r="N239" s="42" t="e">
        <f>IF($C$24,[1]!obget([1]!obcall("",$C239,"getAverage")),"")</f>
        <v>#VALUE!</v>
      </c>
    </row>
    <row r="240" spans="1:14" ht="11.85" customHeight="1" x14ac:dyDescent="0.3">
      <c r="A240" s="28" t="str">
        <f t="shared" si="4"/>
        <v/>
      </c>
      <c r="B240" s="46"/>
      <c r="C240" s="45" t="e">
        <f>IF($C$24,[1]!obcall("IM_"&amp;B240,$B$24,"[]",[1]!obMake("","int",ROW(B240)-ROW($B$27))),"")</f>
        <v>#VALUE!</v>
      </c>
      <c r="D240" s="42" t="e">
        <f>IF($C$24,[1]!obget([1]!obcall("",$C240,"get",[1]!obMake("","int",D$26))),"")</f>
        <v>#VALUE!</v>
      </c>
      <c r="E240" s="42" t="e">
        <f>IF($C$24,[1]!obget([1]!obcall("",$C240,"get",[1]!obMake("","int",E$26))),"")</f>
        <v>#VALUE!</v>
      </c>
      <c r="F240" s="42" t="e">
        <f>IF($C$24,[1]!obget([1]!obcall("",$C240,"get",[1]!obMake("","int",F$26))),"")</f>
        <v>#VALUE!</v>
      </c>
      <c r="G240" s="42" t="e">
        <f>IF($C$24,[1]!obget([1]!obcall("",$C240,"get",[1]!obMake("","int",G$26))),"")</f>
        <v>#VALUE!</v>
      </c>
      <c r="H240" s="42" t="e">
        <f>IF($C$24,[1]!obget([1]!obcall("",$C240,"get",[1]!obMake("","int",H$26))),"")</f>
        <v>#VALUE!</v>
      </c>
      <c r="I240" s="42" t="e">
        <f>IF($C$24,[1]!obget([1]!obcall("",$C240,"get",[1]!obMake("","int",I$26))),"")</f>
        <v>#VALUE!</v>
      </c>
      <c r="J240" s="42" t="e">
        <f>IF($C$24,[1]!obget([1]!obcall("",$C240,"get",[1]!obMake("","int",J$26))),"")</f>
        <v>#VALUE!</v>
      </c>
      <c r="K240" s="42" t="e">
        <f>IF($C$24,[1]!obget([1]!obcall("",$C240,"get",[1]!obMake("","int",K$26))),"")</f>
        <v>#VALUE!</v>
      </c>
      <c r="L240" s="42" t="e">
        <f>IF($C$24,[1]!obget([1]!obcall("",$C240,"get",[1]!obMake("","int",L$26))),"")</f>
        <v>#VALUE!</v>
      </c>
      <c r="M240" s="42" t="e">
        <f>IF($C$24,[1]!obget([1]!obcall("",$C240,"get",[1]!obMake("","int",M$26))),"")</f>
        <v>#VALUE!</v>
      </c>
      <c r="N240" s="42" t="e">
        <f>IF($C$24,[1]!obget([1]!obcall("",$C240,"getAverage")),"")</f>
        <v>#VALUE!</v>
      </c>
    </row>
    <row r="241" spans="1:14" ht="11.85" customHeight="1" x14ac:dyDescent="0.3">
      <c r="A241" s="28" t="str">
        <f t="shared" si="4"/>
        <v/>
      </c>
      <c r="B241" s="46"/>
      <c r="C241" s="45" t="e">
        <f>IF($C$24,[1]!obcall("IM_"&amp;B241,$B$24,"[]",[1]!obMake("","int",ROW(B241)-ROW($B$27))),"")</f>
        <v>#VALUE!</v>
      </c>
      <c r="D241" s="42" t="e">
        <f>IF($C$24,[1]!obget([1]!obcall("",$C241,"get",[1]!obMake("","int",D$26))),"")</f>
        <v>#VALUE!</v>
      </c>
      <c r="E241" s="42" t="e">
        <f>IF($C$24,[1]!obget([1]!obcall("",$C241,"get",[1]!obMake("","int",E$26))),"")</f>
        <v>#VALUE!</v>
      </c>
      <c r="F241" s="42" t="e">
        <f>IF($C$24,[1]!obget([1]!obcall("",$C241,"get",[1]!obMake("","int",F$26))),"")</f>
        <v>#VALUE!</v>
      </c>
      <c r="G241" s="42" t="e">
        <f>IF($C$24,[1]!obget([1]!obcall("",$C241,"get",[1]!obMake("","int",G$26))),"")</f>
        <v>#VALUE!</v>
      </c>
      <c r="H241" s="42" t="e">
        <f>IF($C$24,[1]!obget([1]!obcall("",$C241,"get",[1]!obMake("","int",H$26))),"")</f>
        <v>#VALUE!</v>
      </c>
      <c r="I241" s="42" t="e">
        <f>IF($C$24,[1]!obget([1]!obcall("",$C241,"get",[1]!obMake("","int",I$26))),"")</f>
        <v>#VALUE!</v>
      </c>
      <c r="J241" s="42" t="e">
        <f>IF($C$24,[1]!obget([1]!obcall("",$C241,"get",[1]!obMake("","int",J$26))),"")</f>
        <v>#VALUE!</v>
      </c>
      <c r="K241" s="42" t="e">
        <f>IF($C$24,[1]!obget([1]!obcall("",$C241,"get",[1]!obMake("","int",K$26))),"")</f>
        <v>#VALUE!</v>
      </c>
      <c r="L241" s="42" t="e">
        <f>IF($C$24,[1]!obget([1]!obcall("",$C241,"get",[1]!obMake("","int",L$26))),"")</f>
        <v>#VALUE!</v>
      </c>
      <c r="M241" s="42" t="e">
        <f>IF($C$24,[1]!obget([1]!obcall("",$C241,"get",[1]!obMake("","int",M$26))),"")</f>
        <v>#VALUE!</v>
      </c>
      <c r="N241" s="42" t="e">
        <f>IF($C$24,[1]!obget([1]!obcall("",$C241,"getAverage")),"")</f>
        <v>#VALUE!</v>
      </c>
    </row>
    <row r="242" spans="1:14" ht="11.85" customHeight="1" x14ac:dyDescent="0.3">
      <c r="A242" s="28">
        <f t="shared" si="4"/>
        <v>21.5</v>
      </c>
      <c r="B242" s="46"/>
      <c r="C242" s="45" t="e">
        <f>IF($C$24,[1]!obcall("IM_"&amp;B242,$B$24,"[]",[1]!obMake("","int",ROW(B242)-ROW($B$27))),"")</f>
        <v>#VALUE!</v>
      </c>
      <c r="D242" s="42" t="e">
        <f>IF($C$24,[1]!obget([1]!obcall("",$C242,"get",[1]!obMake("","int",D$26))),"")</f>
        <v>#VALUE!</v>
      </c>
      <c r="E242" s="42" t="e">
        <f>IF($C$24,[1]!obget([1]!obcall("",$C242,"get",[1]!obMake("","int",E$26))),"")</f>
        <v>#VALUE!</v>
      </c>
      <c r="F242" s="42" t="e">
        <f>IF($C$24,[1]!obget([1]!obcall("",$C242,"get",[1]!obMake("","int",F$26))),"")</f>
        <v>#VALUE!</v>
      </c>
      <c r="G242" s="42" t="e">
        <f>IF($C$24,[1]!obget([1]!obcall("",$C242,"get",[1]!obMake("","int",G$26))),"")</f>
        <v>#VALUE!</v>
      </c>
      <c r="H242" s="42" t="e">
        <f>IF($C$24,[1]!obget([1]!obcall("",$C242,"get",[1]!obMake("","int",H$26))),"")</f>
        <v>#VALUE!</v>
      </c>
      <c r="I242" s="42" t="e">
        <f>IF($C$24,[1]!obget([1]!obcall("",$C242,"get",[1]!obMake("","int",I$26))),"")</f>
        <v>#VALUE!</v>
      </c>
      <c r="J242" s="42" t="e">
        <f>IF($C$24,[1]!obget([1]!obcall("",$C242,"get",[1]!obMake("","int",J$26))),"")</f>
        <v>#VALUE!</v>
      </c>
      <c r="K242" s="42" t="e">
        <f>IF($C$24,[1]!obget([1]!obcall("",$C242,"get",[1]!obMake("","int",K$26))),"")</f>
        <v>#VALUE!</v>
      </c>
      <c r="L242" s="42" t="e">
        <f>IF($C$24,[1]!obget([1]!obcall("",$C242,"get",[1]!obMake("","int",L$26))),"")</f>
        <v>#VALUE!</v>
      </c>
      <c r="M242" s="42" t="e">
        <f>IF($C$24,[1]!obget([1]!obcall("",$C242,"get",[1]!obMake("","int",M$26))),"")</f>
        <v>#VALUE!</v>
      </c>
      <c r="N242" s="42" t="e">
        <f>IF($C$24,[1]!obget([1]!obcall("",$C242,"getAverage")),"")</f>
        <v>#VALUE!</v>
      </c>
    </row>
    <row r="243" spans="1:14" ht="11.85" customHeight="1" x14ac:dyDescent="0.3">
      <c r="A243" s="28" t="str">
        <f t="shared" si="4"/>
        <v/>
      </c>
      <c r="B243" s="46"/>
      <c r="C243" s="45" t="e">
        <f>IF($C$24,[1]!obcall("IM_"&amp;B243,$B$24,"[]",[1]!obMake("","int",ROW(B243)-ROW($B$27))),"")</f>
        <v>#VALUE!</v>
      </c>
      <c r="D243" s="42" t="e">
        <f>IF($C$24,[1]!obget([1]!obcall("",$C243,"get",[1]!obMake("","int",D$26))),"")</f>
        <v>#VALUE!</v>
      </c>
      <c r="E243" s="42" t="e">
        <f>IF($C$24,[1]!obget([1]!obcall("",$C243,"get",[1]!obMake("","int",E$26))),"")</f>
        <v>#VALUE!</v>
      </c>
      <c r="F243" s="42" t="e">
        <f>IF($C$24,[1]!obget([1]!obcall("",$C243,"get",[1]!obMake("","int",F$26))),"")</f>
        <v>#VALUE!</v>
      </c>
      <c r="G243" s="42" t="e">
        <f>IF($C$24,[1]!obget([1]!obcall("",$C243,"get",[1]!obMake("","int",G$26))),"")</f>
        <v>#VALUE!</v>
      </c>
      <c r="H243" s="42" t="e">
        <f>IF($C$24,[1]!obget([1]!obcall("",$C243,"get",[1]!obMake("","int",H$26))),"")</f>
        <v>#VALUE!</v>
      </c>
      <c r="I243" s="42" t="e">
        <f>IF($C$24,[1]!obget([1]!obcall("",$C243,"get",[1]!obMake("","int",I$26))),"")</f>
        <v>#VALUE!</v>
      </c>
      <c r="J243" s="42" t="e">
        <f>IF($C$24,[1]!obget([1]!obcall("",$C243,"get",[1]!obMake("","int",J$26))),"")</f>
        <v>#VALUE!</v>
      </c>
      <c r="K243" s="42" t="e">
        <f>IF($C$24,[1]!obget([1]!obcall("",$C243,"get",[1]!obMake("","int",K$26))),"")</f>
        <v>#VALUE!</v>
      </c>
      <c r="L243" s="42" t="e">
        <f>IF($C$24,[1]!obget([1]!obcall("",$C243,"get",[1]!obMake("","int",L$26))),"")</f>
        <v>#VALUE!</v>
      </c>
      <c r="M243" s="42" t="e">
        <f>IF($C$24,[1]!obget([1]!obcall("",$C243,"get",[1]!obMake("","int",M$26))),"")</f>
        <v>#VALUE!</v>
      </c>
      <c r="N243" s="42" t="e">
        <f>IF($C$24,[1]!obget([1]!obcall("",$C243,"getAverage")),"")</f>
        <v>#VALUE!</v>
      </c>
    </row>
    <row r="244" spans="1:14" ht="11.85" customHeight="1" x14ac:dyDescent="0.3">
      <c r="A244" s="28" t="str">
        <f t="shared" si="4"/>
        <v/>
      </c>
      <c r="B244" s="46"/>
      <c r="C244" s="45" t="e">
        <f>IF($C$24,[1]!obcall("IM_"&amp;B244,$B$24,"[]",[1]!obMake("","int",ROW(B244)-ROW($B$27))),"")</f>
        <v>#VALUE!</v>
      </c>
      <c r="D244" s="42" t="e">
        <f>IF($C$24,[1]!obget([1]!obcall("",$C244,"get",[1]!obMake("","int",D$26))),"")</f>
        <v>#VALUE!</v>
      </c>
      <c r="E244" s="42" t="e">
        <f>IF($C$24,[1]!obget([1]!obcall("",$C244,"get",[1]!obMake("","int",E$26))),"")</f>
        <v>#VALUE!</v>
      </c>
      <c r="F244" s="42" t="e">
        <f>IF($C$24,[1]!obget([1]!obcall("",$C244,"get",[1]!obMake("","int",F$26))),"")</f>
        <v>#VALUE!</v>
      </c>
      <c r="G244" s="42" t="e">
        <f>IF($C$24,[1]!obget([1]!obcall("",$C244,"get",[1]!obMake("","int",G$26))),"")</f>
        <v>#VALUE!</v>
      </c>
      <c r="H244" s="42" t="e">
        <f>IF($C$24,[1]!obget([1]!obcall("",$C244,"get",[1]!obMake("","int",H$26))),"")</f>
        <v>#VALUE!</v>
      </c>
      <c r="I244" s="42" t="e">
        <f>IF($C$24,[1]!obget([1]!obcall("",$C244,"get",[1]!obMake("","int",I$26))),"")</f>
        <v>#VALUE!</v>
      </c>
      <c r="J244" s="42" t="e">
        <f>IF($C$24,[1]!obget([1]!obcall("",$C244,"get",[1]!obMake("","int",J$26))),"")</f>
        <v>#VALUE!</v>
      </c>
      <c r="K244" s="42" t="e">
        <f>IF($C$24,[1]!obget([1]!obcall("",$C244,"get",[1]!obMake("","int",K$26))),"")</f>
        <v>#VALUE!</v>
      </c>
      <c r="L244" s="42" t="e">
        <f>IF($C$24,[1]!obget([1]!obcall("",$C244,"get",[1]!obMake("","int",L$26))),"")</f>
        <v>#VALUE!</v>
      </c>
      <c r="M244" s="42" t="e">
        <f>IF($C$24,[1]!obget([1]!obcall("",$C244,"get",[1]!obMake("","int",M$26))),"")</f>
        <v>#VALUE!</v>
      </c>
      <c r="N244" s="42" t="e">
        <f>IF($C$24,[1]!obget([1]!obcall("",$C244,"getAverage")),"")</f>
        <v>#VALUE!</v>
      </c>
    </row>
    <row r="245" spans="1:14" ht="11.85" customHeight="1" x14ac:dyDescent="0.3">
      <c r="A245" s="28" t="str">
        <f t="shared" si="4"/>
        <v/>
      </c>
      <c r="B245" s="46"/>
      <c r="C245" s="45" t="e">
        <f>IF($C$24,[1]!obcall("IM_"&amp;B245,$B$24,"[]",[1]!obMake("","int",ROW(B245)-ROW($B$27))),"")</f>
        <v>#VALUE!</v>
      </c>
      <c r="D245" s="42" t="e">
        <f>IF($C$24,[1]!obget([1]!obcall("",$C245,"get",[1]!obMake("","int",D$26))),"")</f>
        <v>#VALUE!</v>
      </c>
      <c r="E245" s="42" t="e">
        <f>IF($C$24,[1]!obget([1]!obcall("",$C245,"get",[1]!obMake("","int",E$26))),"")</f>
        <v>#VALUE!</v>
      </c>
      <c r="F245" s="42" t="e">
        <f>IF($C$24,[1]!obget([1]!obcall("",$C245,"get",[1]!obMake("","int",F$26))),"")</f>
        <v>#VALUE!</v>
      </c>
      <c r="G245" s="42" t="e">
        <f>IF($C$24,[1]!obget([1]!obcall("",$C245,"get",[1]!obMake("","int",G$26))),"")</f>
        <v>#VALUE!</v>
      </c>
      <c r="H245" s="42" t="e">
        <f>IF($C$24,[1]!obget([1]!obcall("",$C245,"get",[1]!obMake("","int",H$26))),"")</f>
        <v>#VALUE!</v>
      </c>
      <c r="I245" s="42" t="e">
        <f>IF($C$24,[1]!obget([1]!obcall("",$C245,"get",[1]!obMake("","int",I$26))),"")</f>
        <v>#VALUE!</v>
      </c>
      <c r="J245" s="42" t="e">
        <f>IF($C$24,[1]!obget([1]!obcall("",$C245,"get",[1]!obMake("","int",J$26))),"")</f>
        <v>#VALUE!</v>
      </c>
      <c r="K245" s="42" t="e">
        <f>IF($C$24,[1]!obget([1]!obcall("",$C245,"get",[1]!obMake("","int",K$26))),"")</f>
        <v>#VALUE!</v>
      </c>
      <c r="L245" s="42" t="e">
        <f>IF($C$24,[1]!obget([1]!obcall("",$C245,"get",[1]!obMake("","int",L$26))),"")</f>
        <v>#VALUE!</v>
      </c>
      <c r="M245" s="42" t="e">
        <f>IF($C$24,[1]!obget([1]!obcall("",$C245,"get",[1]!obMake("","int",M$26))),"")</f>
        <v>#VALUE!</v>
      </c>
      <c r="N245" s="42" t="e">
        <f>IF($C$24,[1]!obget([1]!obcall("",$C245,"getAverage")),"")</f>
        <v>#VALUE!</v>
      </c>
    </row>
    <row r="246" spans="1:14" ht="11.85" customHeight="1" x14ac:dyDescent="0.3">
      <c r="A246" s="28" t="str">
        <f t="shared" si="4"/>
        <v/>
      </c>
      <c r="B246" s="46"/>
      <c r="C246" s="45" t="e">
        <f>IF($C$24,[1]!obcall("IM_"&amp;B246,$B$24,"[]",[1]!obMake("","int",ROW(B246)-ROW($B$27))),"")</f>
        <v>#VALUE!</v>
      </c>
      <c r="D246" s="42" t="e">
        <f>IF($C$24,[1]!obget([1]!obcall("",$C246,"get",[1]!obMake("","int",D$26))),"")</f>
        <v>#VALUE!</v>
      </c>
      <c r="E246" s="42" t="e">
        <f>IF($C$24,[1]!obget([1]!obcall("",$C246,"get",[1]!obMake("","int",E$26))),"")</f>
        <v>#VALUE!</v>
      </c>
      <c r="F246" s="42" t="e">
        <f>IF($C$24,[1]!obget([1]!obcall("",$C246,"get",[1]!obMake("","int",F$26))),"")</f>
        <v>#VALUE!</v>
      </c>
      <c r="G246" s="42" t="e">
        <f>IF($C$24,[1]!obget([1]!obcall("",$C246,"get",[1]!obMake("","int",G$26))),"")</f>
        <v>#VALUE!</v>
      </c>
      <c r="H246" s="42" t="e">
        <f>IF($C$24,[1]!obget([1]!obcall("",$C246,"get",[1]!obMake("","int",H$26))),"")</f>
        <v>#VALUE!</v>
      </c>
      <c r="I246" s="42" t="e">
        <f>IF($C$24,[1]!obget([1]!obcall("",$C246,"get",[1]!obMake("","int",I$26))),"")</f>
        <v>#VALUE!</v>
      </c>
      <c r="J246" s="42" t="e">
        <f>IF($C$24,[1]!obget([1]!obcall("",$C246,"get",[1]!obMake("","int",J$26))),"")</f>
        <v>#VALUE!</v>
      </c>
      <c r="K246" s="42" t="e">
        <f>IF($C$24,[1]!obget([1]!obcall("",$C246,"get",[1]!obMake("","int",K$26))),"")</f>
        <v>#VALUE!</v>
      </c>
      <c r="L246" s="42" t="e">
        <f>IF($C$24,[1]!obget([1]!obcall("",$C246,"get",[1]!obMake("","int",L$26))),"")</f>
        <v>#VALUE!</v>
      </c>
      <c r="M246" s="42" t="e">
        <f>IF($C$24,[1]!obget([1]!obcall("",$C246,"get",[1]!obMake("","int",M$26))),"")</f>
        <v>#VALUE!</v>
      </c>
      <c r="N246" s="42" t="e">
        <f>IF($C$24,[1]!obget([1]!obcall("",$C246,"getAverage")),"")</f>
        <v>#VALUE!</v>
      </c>
    </row>
    <row r="247" spans="1:14" ht="11.85" customHeight="1" x14ac:dyDescent="0.3">
      <c r="A247" s="28">
        <f t="shared" si="4"/>
        <v>22</v>
      </c>
      <c r="B247" s="46"/>
      <c r="C247" s="45" t="e">
        <f>IF($C$24,[1]!obcall("IM_"&amp;B247,$B$24,"[]",[1]!obMake("","int",ROW(B247)-ROW($B$27))),"")</f>
        <v>#VALUE!</v>
      </c>
      <c r="D247" s="42" t="e">
        <f>IF($C$24,[1]!obget([1]!obcall("",$C247,"get",[1]!obMake("","int",D$26))),"")</f>
        <v>#VALUE!</v>
      </c>
      <c r="E247" s="42" t="e">
        <f>IF($C$24,[1]!obget([1]!obcall("",$C247,"get",[1]!obMake("","int",E$26))),"")</f>
        <v>#VALUE!</v>
      </c>
      <c r="F247" s="42" t="e">
        <f>IF($C$24,[1]!obget([1]!obcall("",$C247,"get",[1]!obMake("","int",F$26))),"")</f>
        <v>#VALUE!</v>
      </c>
      <c r="G247" s="42" t="e">
        <f>IF($C$24,[1]!obget([1]!obcall("",$C247,"get",[1]!obMake("","int",G$26))),"")</f>
        <v>#VALUE!</v>
      </c>
      <c r="H247" s="42" t="e">
        <f>IF($C$24,[1]!obget([1]!obcall("",$C247,"get",[1]!obMake("","int",H$26))),"")</f>
        <v>#VALUE!</v>
      </c>
      <c r="I247" s="42" t="e">
        <f>IF($C$24,[1]!obget([1]!obcall("",$C247,"get",[1]!obMake("","int",I$26))),"")</f>
        <v>#VALUE!</v>
      </c>
      <c r="J247" s="42" t="e">
        <f>IF($C$24,[1]!obget([1]!obcall("",$C247,"get",[1]!obMake("","int",J$26))),"")</f>
        <v>#VALUE!</v>
      </c>
      <c r="K247" s="42" t="e">
        <f>IF($C$24,[1]!obget([1]!obcall("",$C247,"get",[1]!obMake("","int",K$26))),"")</f>
        <v>#VALUE!</v>
      </c>
      <c r="L247" s="42" t="e">
        <f>IF($C$24,[1]!obget([1]!obcall("",$C247,"get",[1]!obMake("","int",L$26))),"")</f>
        <v>#VALUE!</v>
      </c>
      <c r="M247" s="42" t="e">
        <f>IF($C$24,[1]!obget([1]!obcall("",$C247,"get",[1]!obMake("","int",M$26))),"")</f>
        <v>#VALUE!</v>
      </c>
      <c r="N247" s="42" t="e">
        <f>IF($C$24,[1]!obget([1]!obcall("",$C247,"getAverage")),"")</f>
        <v>#VALUE!</v>
      </c>
    </row>
    <row r="248" spans="1:14" ht="11.85" customHeight="1" x14ac:dyDescent="0.3">
      <c r="A248" s="28" t="str">
        <f t="shared" si="4"/>
        <v/>
      </c>
      <c r="B248" s="46"/>
      <c r="C248" s="45" t="e">
        <f>IF($C$24,[1]!obcall("IM_"&amp;B248,$B$24,"[]",[1]!obMake("","int",ROW(B248)-ROW($B$27))),"")</f>
        <v>#VALUE!</v>
      </c>
      <c r="D248" s="42" t="e">
        <f>IF($C$24,[1]!obget([1]!obcall("",$C248,"get",[1]!obMake("","int",D$26))),"")</f>
        <v>#VALUE!</v>
      </c>
      <c r="E248" s="42" t="e">
        <f>IF($C$24,[1]!obget([1]!obcall("",$C248,"get",[1]!obMake("","int",E$26))),"")</f>
        <v>#VALUE!</v>
      </c>
      <c r="F248" s="42" t="e">
        <f>IF($C$24,[1]!obget([1]!obcall("",$C248,"get",[1]!obMake("","int",F$26))),"")</f>
        <v>#VALUE!</v>
      </c>
      <c r="G248" s="42" t="e">
        <f>IF($C$24,[1]!obget([1]!obcall("",$C248,"get",[1]!obMake("","int",G$26))),"")</f>
        <v>#VALUE!</v>
      </c>
      <c r="H248" s="42" t="e">
        <f>IF($C$24,[1]!obget([1]!obcall("",$C248,"get",[1]!obMake("","int",H$26))),"")</f>
        <v>#VALUE!</v>
      </c>
      <c r="I248" s="42" t="e">
        <f>IF($C$24,[1]!obget([1]!obcall("",$C248,"get",[1]!obMake("","int",I$26))),"")</f>
        <v>#VALUE!</v>
      </c>
      <c r="J248" s="42" t="e">
        <f>IF($C$24,[1]!obget([1]!obcall("",$C248,"get",[1]!obMake("","int",J$26))),"")</f>
        <v>#VALUE!</v>
      </c>
      <c r="K248" s="42" t="e">
        <f>IF($C$24,[1]!obget([1]!obcall("",$C248,"get",[1]!obMake("","int",K$26))),"")</f>
        <v>#VALUE!</v>
      </c>
      <c r="L248" s="42" t="e">
        <f>IF($C$24,[1]!obget([1]!obcall("",$C248,"get",[1]!obMake("","int",L$26))),"")</f>
        <v>#VALUE!</v>
      </c>
      <c r="M248" s="42" t="e">
        <f>IF($C$24,[1]!obget([1]!obcall("",$C248,"get",[1]!obMake("","int",M$26))),"")</f>
        <v>#VALUE!</v>
      </c>
      <c r="N248" s="42" t="e">
        <f>IF($C$24,[1]!obget([1]!obcall("",$C248,"getAverage")),"")</f>
        <v>#VALUE!</v>
      </c>
    </row>
    <row r="249" spans="1:14" ht="11.85" customHeight="1" x14ac:dyDescent="0.3">
      <c r="A249" s="28" t="str">
        <f t="shared" si="4"/>
        <v/>
      </c>
      <c r="B249" s="46"/>
      <c r="C249" s="45" t="e">
        <f>IF($C$24,[1]!obcall("IM_"&amp;B249,$B$24,"[]",[1]!obMake("","int",ROW(B249)-ROW($B$27))),"")</f>
        <v>#VALUE!</v>
      </c>
      <c r="D249" s="42" t="e">
        <f>IF($C$24,[1]!obget([1]!obcall("",$C249,"get",[1]!obMake("","int",D$26))),"")</f>
        <v>#VALUE!</v>
      </c>
      <c r="E249" s="42" t="e">
        <f>IF($C$24,[1]!obget([1]!obcall("",$C249,"get",[1]!obMake("","int",E$26))),"")</f>
        <v>#VALUE!</v>
      </c>
      <c r="F249" s="42" t="e">
        <f>IF($C$24,[1]!obget([1]!obcall("",$C249,"get",[1]!obMake("","int",F$26))),"")</f>
        <v>#VALUE!</v>
      </c>
      <c r="G249" s="42" t="e">
        <f>IF($C$24,[1]!obget([1]!obcall("",$C249,"get",[1]!obMake("","int",G$26))),"")</f>
        <v>#VALUE!</v>
      </c>
      <c r="H249" s="42" t="e">
        <f>IF($C$24,[1]!obget([1]!obcall("",$C249,"get",[1]!obMake("","int",H$26))),"")</f>
        <v>#VALUE!</v>
      </c>
      <c r="I249" s="42" t="e">
        <f>IF($C$24,[1]!obget([1]!obcall("",$C249,"get",[1]!obMake("","int",I$26))),"")</f>
        <v>#VALUE!</v>
      </c>
      <c r="J249" s="42" t="e">
        <f>IF($C$24,[1]!obget([1]!obcall("",$C249,"get",[1]!obMake("","int",J$26))),"")</f>
        <v>#VALUE!</v>
      </c>
      <c r="K249" s="42" t="e">
        <f>IF($C$24,[1]!obget([1]!obcall("",$C249,"get",[1]!obMake("","int",K$26))),"")</f>
        <v>#VALUE!</v>
      </c>
      <c r="L249" s="42" t="e">
        <f>IF($C$24,[1]!obget([1]!obcall("",$C249,"get",[1]!obMake("","int",L$26))),"")</f>
        <v>#VALUE!</v>
      </c>
      <c r="M249" s="42" t="e">
        <f>IF($C$24,[1]!obget([1]!obcall("",$C249,"get",[1]!obMake("","int",M$26))),"")</f>
        <v>#VALUE!</v>
      </c>
      <c r="N249" s="42" t="e">
        <f>IF($C$24,[1]!obget([1]!obcall("",$C249,"getAverage")),"")</f>
        <v>#VALUE!</v>
      </c>
    </row>
    <row r="250" spans="1:14" ht="11.85" customHeight="1" x14ac:dyDescent="0.3">
      <c r="A250" s="28" t="str">
        <f t="shared" si="4"/>
        <v/>
      </c>
      <c r="B250" s="46"/>
      <c r="C250" s="45" t="e">
        <f>IF($C$24,[1]!obcall("IM_"&amp;B250,$B$24,"[]",[1]!obMake("","int",ROW(B250)-ROW($B$27))),"")</f>
        <v>#VALUE!</v>
      </c>
      <c r="D250" s="42" t="e">
        <f>IF($C$24,[1]!obget([1]!obcall("",$C250,"get",[1]!obMake("","int",D$26))),"")</f>
        <v>#VALUE!</v>
      </c>
      <c r="E250" s="42" t="e">
        <f>IF($C$24,[1]!obget([1]!obcall("",$C250,"get",[1]!obMake("","int",E$26))),"")</f>
        <v>#VALUE!</v>
      </c>
      <c r="F250" s="42" t="e">
        <f>IF($C$24,[1]!obget([1]!obcall("",$C250,"get",[1]!obMake("","int",F$26))),"")</f>
        <v>#VALUE!</v>
      </c>
      <c r="G250" s="42" t="e">
        <f>IF($C$24,[1]!obget([1]!obcall("",$C250,"get",[1]!obMake("","int",G$26))),"")</f>
        <v>#VALUE!</v>
      </c>
      <c r="H250" s="42" t="e">
        <f>IF($C$24,[1]!obget([1]!obcall("",$C250,"get",[1]!obMake("","int",H$26))),"")</f>
        <v>#VALUE!</v>
      </c>
      <c r="I250" s="42" t="e">
        <f>IF($C$24,[1]!obget([1]!obcall("",$C250,"get",[1]!obMake("","int",I$26))),"")</f>
        <v>#VALUE!</v>
      </c>
      <c r="J250" s="42" t="e">
        <f>IF($C$24,[1]!obget([1]!obcall("",$C250,"get",[1]!obMake("","int",J$26))),"")</f>
        <v>#VALUE!</v>
      </c>
      <c r="K250" s="42" t="e">
        <f>IF($C$24,[1]!obget([1]!obcall("",$C250,"get",[1]!obMake("","int",K$26))),"")</f>
        <v>#VALUE!</v>
      </c>
      <c r="L250" s="42" t="e">
        <f>IF($C$24,[1]!obget([1]!obcall("",$C250,"get",[1]!obMake("","int",L$26))),"")</f>
        <v>#VALUE!</v>
      </c>
      <c r="M250" s="42" t="e">
        <f>IF($C$24,[1]!obget([1]!obcall("",$C250,"get",[1]!obMake("","int",M$26))),"")</f>
        <v>#VALUE!</v>
      </c>
      <c r="N250" s="42" t="e">
        <f>IF($C$24,[1]!obget([1]!obcall("",$C250,"getAverage")),"")</f>
        <v>#VALUE!</v>
      </c>
    </row>
    <row r="251" spans="1:14" ht="11.85" customHeight="1" x14ac:dyDescent="0.3">
      <c r="A251" s="28" t="str">
        <f t="shared" si="4"/>
        <v/>
      </c>
      <c r="B251" s="46"/>
      <c r="C251" s="45" t="e">
        <f>IF($C$24,[1]!obcall("IM_"&amp;B251,$B$24,"[]",[1]!obMake("","int",ROW(B251)-ROW($B$27))),"")</f>
        <v>#VALUE!</v>
      </c>
      <c r="D251" s="42" t="e">
        <f>IF($C$24,[1]!obget([1]!obcall("",$C251,"get",[1]!obMake("","int",D$26))),"")</f>
        <v>#VALUE!</v>
      </c>
      <c r="E251" s="42" t="e">
        <f>IF($C$24,[1]!obget([1]!obcall("",$C251,"get",[1]!obMake("","int",E$26))),"")</f>
        <v>#VALUE!</v>
      </c>
      <c r="F251" s="42" t="e">
        <f>IF($C$24,[1]!obget([1]!obcall("",$C251,"get",[1]!obMake("","int",F$26))),"")</f>
        <v>#VALUE!</v>
      </c>
      <c r="G251" s="42" t="e">
        <f>IF($C$24,[1]!obget([1]!obcall("",$C251,"get",[1]!obMake("","int",G$26))),"")</f>
        <v>#VALUE!</v>
      </c>
      <c r="H251" s="42" t="e">
        <f>IF($C$24,[1]!obget([1]!obcall("",$C251,"get",[1]!obMake("","int",H$26))),"")</f>
        <v>#VALUE!</v>
      </c>
      <c r="I251" s="42" t="e">
        <f>IF($C$24,[1]!obget([1]!obcall("",$C251,"get",[1]!obMake("","int",I$26))),"")</f>
        <v>#VALUE!</v>
      </c>
      <c r="J251" s="42" t="e">
        <f>IF($C$24,[1]!obget([1]!obcall("",$C251,"get",[1]!obMake("","int",J$26))),"")</f>
        <v>#VALUE!</v>
      </c>
      <c r="K251" s="42" t="e">
        <f>IF($C$24,[1]!obget([1]!obcall("",$C251,"get",[1]!obMake("","int",K$26))),"")</f>
        <v>#VALUE!</v>
      </c>
      <c r="L251" s="42" t="e">
        <f>IF($C$24,[1]!obget([1]!obcall("",$C251,"get",[1]!obMake("","int",L$26))),"")</f>
        <v>#VALUE!</v>
      </c>
      <c r="M251" s="42" t="e">
        <f>IF($C$24,[1]!obget([1]!obcall("",$C251,"get",[1]!obMake("","int",M$26))),"")</f>
        <v>#VALUE!</v>
      </c>
      <c r="N251" s="42" t="e">
        <f>IF($C$24,[1]!obget([1]!obcall("",$C251,"getAverage")),"")</f>
        <v>#VALUE!</v>
      </c>
    </row>
    <row r="252" spans="1:14" ht="11.85" customHeight="1" x14ac:dyDescent="0.3">
      <c r="A252" s="28">
        <f t="shared" si="4"/>
        <v>22.5</v>
      </c>
      <c r="B252" s="46"/>
      <c r="C252" s="45" t="e">
        <f>IF($C$24,[1]!obcall("IM_"&amp;B252,$B$24,"[]",[1]!obMake("","int",ROW(B252)-ROW($B$27))),"")</f>
        <v>#VALUE!</v>
      </c>
      <c r="D252" s="42" t="e">
        <f>IF($C$24,[1]!obget([1]!obcall("",$C252,"get",[1]!obMake("","int",D$26))),"")</f>
        <v>#VALUE!</v>
      </c>
      <c r="E252" s="42" t="e">
        <f>IF($C$24,[1]!obget([1]!obcall("",$C252,"get",[1]!obMake("","int",E$26))),"")</f>
        <v>#VALUE!</v>
      </c>
      <c r="F252" s="42" t="e">
        <f>IF($C$24,[1]!obget([1]!obcall("",$C252,"get",[1]!obMake("","int",F$26))),"")</f>
        <v>#VALUE!</v>
      </c>
      <c r="G252" s="42" t="e">
        <f>IF($C$24,[1]!obget([1]!obcall("",$C252,"get",[1]!obMake("","int",G$26))),"")</f>
        <v>#VALUE!</v>
      </c>
      <c r="H252" s="42" t="e">
        <f>IF($C$24,[1]!obget([1]!obcall("",$C252,"get",[1]!obMake("","int",H$26))),"")</f>
        <v>#VALUE!</v>
      </c>
      <c r="I252" s="42" t="e">
        <f>IF($C$24,[1]!obget([1]!obcall("",$C252,"get",[1]!obMake("","int",I$26))),"")</f>
        <v>#VALUE!</v>
      </c>
      <c r="J252" s="42" t="e">
        <f>IF($C$24,[1]!obget([1]!obcall("",$C252,"get",[1]!obMake("","int",J$26))),"")</f>
        <v>#VALUE!</v>
      </c>
      <c r="K252" s="42" t="e">
        <f>IF($C$24,[1]!obget([1]!obcall("",$C252,"get",[1]!obMake("","int",K$26))),"")</f>
        <v>#VALUE!</v>
      </c>
      <c r="L252" s="42" t="e">
        <f>IF($C$24,[1]!obget([1]!obcall("",$C252,"get",[1]!obMake("","int",L$26))),"")</f>
        <v>#VALUE!</v>
      </c>
      <c r="M252" s="42" t="e">
        <f>IF($C$24,[1]!obget([1]!obcall("",$C252,"get",[1]!obMake("","int",M$26))),"")</f>
        <v>#VALUE!</v>
      </c>
      <c r="N252" s="42" t="e">
        <f>IF($C$24,[1]!obget([1]!obcall("",$C252,"getAverage")),"")</f>
        <v>#VALUE!</v>
      </c>
    </row>
    <row r="253" spans="1:14" ht="11.85" customHeight="1" x14ac:dyDescent="0.3">
      <c r="A253" s="28" t="str">
        <f t="shared" si="4"/>
        <v/>
      </c>
      <c r="B253" s="46"/>
      <c r="C253" s="45" t="e">
        <f>IF($C$24,[1]!obcall("IM_"&amp;B253,$B$24,"[]",[1]!obMake("","int",ROW(B253)-ROW($B$27))),"")</f>
        <v>#VALUE!</v>
      </c>
      <c r="D253" s="42" t="e">
        <f>IF($C$24,[1]!obget([1]!obcall("",$C253,"get",[1]!obMake("","int",D$26))),"")</f>
        <v>#VALUE!</v>
      </c>
      <c r="E253" s="42" t="e">
        <f>IF($C$24,[1]!obget([1]!obcall("",$C253,"get",[1]!obMake("","int",E$26))),"")</f>
        <v>#VALUE!</v>
      </c>
      <c r="F253" s="42" t="e">
        <f>IF($C$24,[1]!obget([1]!obcall("",$C253,"get",[1]!obMake("","int",F$26))),"")</f>
        <v>#VALUE!</v>
      </c>
      <c r="G253" s="42" t="e">
        <f>IF($C$24,[1]!obget([1]!obcall("",$C253,"get",[1]!obMake("","int",G$26))),"")</f>
        <v>#VALUE!</v>
      </c>
      <c r="H253" s="42" t="e">
        <f>IF($C$24,[1]!obget([1]!obcall("",$C253,"get",[1]!obMake("","int",H$26))),"")</f>
        <v>#VALUE!</v>
      </c>
      <c r="I253" s="42" t="e">
        <f>IF($C$24,[1]!obget([1]!obcall("",$C253,"get",[1]!obMake("","int",I$26))),"")</f>
        <v>#VALUE!</v>
      </c>
      <c r="J253" s="42" t="e">
        <f>IF($C$24,[1]!obget([1]!obcall("",$C253,"get",[1]!obMake("","int",J$26))),"")</f>
        <v>#VALUE!</v>
      </c>
      <c r="K253" s="42" t="e">
        <f>IF($C$24,[1]!obget([1]!obcall("",$C253,"get",[1]!obMake("","int",K$26))),"")</f>
        <v>#VALUE!</v>
      </c>
      <c r="L253" s="42" t="e">
        <f>IF($C$24,[1]!obget([1]!obcall("",$C253,"get",[1]!obMake("","int",L$26))),"")</f>
        <v>#VALUE!</v>
      </c>
      <c r="M253" s="42" t="e">
        <f>IF($C$24,[1]!obget([1]!obcall("",$C253,"get",[1]!obMake("","int",M$26))),"")</f>
        <v>#VALUE!</v>
      </c>
      <c r="N253" s="42" t="e">
        <f>IF($C$24,[1]!obget([1]!obcall("",$C253,"getAverage")),"")</f>
        <v>#VALUE!</v>
      </c>
    </row>
    <row r="254" spans="1:14" ht="11.85" customHeight="1" x14ac:dyDescent="0.3">
      <c r="A254" s="28" t="str">
        <f t="shared" si="4"/>
        <v/>
      </c>
      <c r="B254" s="46"/>
      <c r="C254" s="45" t="e">
        <f>IF($C$24,[1]!obcall("IM_"&amp;B254,$B$24,"[]",[1]!obMake("","int",ROW(B254)-ROW($B$27))),"")</f>
        <v>#VALUE!</v>
      </c>
      <c r="D254" s="42" t="e">
        <f>IF($C$24,[1]!obget([1]!obcall("",$C254,"get",[1]!obMake("","int",D$26))),"")</f>
        <v>#VALUE!</v>
      </c>
      <c r="E254" s="42" t="e">
        <f>IF($C$24,[1]!obget([1]!obcall("",$C254,"get",[1]!obMake("","int",E$26))),"")</f>
        <v>#VALUE!</v>
      </c>
      <c r="F254" s="42" t="e">
        <f>IF($C$24,[1]!obget([1]!obcall("",$C254,"get",[1]!obMake("","int",F$26))),"")</f>
        <v>#VALUE!</v>
      </c>
      <c r="G254" s="42" t="e">
        <f>IF($C$24,[1]!obget([1]!obcall("",$C254,"get",[1]!obMake("","int",G$26))),"")</f>
        <v>#VALUE!</v>
      </c>
      <c r="H254" s="42" t="e">
        <f>IF($C$24,[1]!obget([1]!obcall("",$C254,"get",[1]!obMake("","int",H$26))),"")</f>
        <v>#VALUE!</v>
      </c>
      <c r="I254" s="42" t="e">
        <f>IF($C$24,[1]!obget([1]!obcall("",$C254,"get",[1]!obMake("","int",I$26))),"")</f>
        <v>#VALUE!</v>
      </c>
      <c r="J254" s="42" t="e">
        <f>IF($C$24,[1]!obget([1]!obcall("",$C254,"get",[1]!obMake("","int",J$26))),"")</f>
        <v>#VALUE!</v>
      </c>
      <c r="K254" s="42" t="e">
        <f>IF($C$24,[1]!obget([1]!obcall("",$C254,"get",[1]!obMake("","int",K$26))),"")</f>
        <v>#VALUE!</v>
      </c>
      <c r="L254" s="42" t="e">
        <f>IF($C$24,[1]!obget([1]!obcall("",$C254,"get",[1]!obMake("","int",L$26))),"")</f>
        <v>#VALUE!</v>
      </c>
      <c r="M254" s="42" t="e">
        <f>IF($C$24,[1]!obget([1]!obcall("",$C254,"get",[1]!obMake("","int",M$26))),"")</f>
        <v>#VALUE!</v>
      </c>
      <c r="N254" s="42" t="e">
        <f>IF($C$24,[1]!obget([1]!obcall("",$C254,"getAverage")),"")</f>
        <v>#VALUE!</v>
      </c>
    </row>
    <row r="255" spans="1:14" ht="11.85" customHeight="1" x14ac:dyDescent="0.3">
      <c r="A255" s="28" t="str">
        <f t="shared" si="4"/>
        <v/>
      </c>
      <c r="B255" s="46"/>
      <c r="C255" s="45" t="e">
        <f>IF($C$24,[1]!obcall("IM_"&amp;B255,$B$24,"[]",[1]!obMake("","int",ROW(B255)-ROW($B$27))),"")</f>
        <v>#VALUE!</v>
      </c>
      <c r="D255" s="42" t="e">
        <f>IF($C$24,[1]!obget([1]!obcall("",$C255,"get",[1]!obMake("","int",D$26))),"")</f>
        <v>#VALUE!</v>
      </c>
      <c r="E255" s="42" t="e">
        <f>IF($C$24,[1]!obget([1]!obcall("",$C255,"get",[1]!obMake("","int",E$26))),"")</f>
        <v>#VALUE!</v>
      </c>
      <c r="F255" s="42" t="e">
        <f>IF($C$24,[1]!obget([1]!obcall("",$C255,"get",[1]!obMake("","int",F$26))),"")</f>
        <v>#VALUE!</v>
      </c>
      <c r="G255" s="42" t="e">
        <f>IF($C$24,[1]!obget([1]!obcall("",$C255,"get",[1]!obMake("","int",G$26))),"")</f>
        <v>#VALUE!</v>
      </c>
      <c r="H255" s="42" t="e">
        <f>IF($C$24,[1]!obget([1]!obcall("",$C255,"get",[1]!obMake("","int",H$26))),"")</f>
        <v>#VALUE!</v>
      </c>
      <c r="I255" s="42" t="e">
        <f>IF($C$24,[1]!obget([1]!obcall("",$C255,"get",[1]!obMake("","int",I$26))),"")</f>
        <v>#VALUE!</v>
      </c>
      <c r="J255" s="42" t="e">
        <f>IF($C$24,[1]!obget([1]!obcall("",$C255,"get",[1]!obMake("","int",J$26))),"")</f>
        <v>#VALUE!</v>
      </c>
      <c r="K255" s="42" t="e">
        <f>IF($C$24,[1]!obget([1]!obcall("",$C255,"get",[1]!obMake("","int",K$26))),"")</f>
        <v>#VALUE!</v>
      </c>
      <c r="L255" s="42" t="e">
        <f>IF($C$24,[1]!obget([1]!obcall("",$C255,"get",[1]!obMake("","int",L$26))),"")</f>
        <v>#VALUE!</v>
      </c>
      <c r="M255" s="42" t="e">
        <f>IF($C$24,[1]!obget([1]!obcall("",$C255,"get",[1]!obMake("","int",M$26))),"")</f>
        <v>#VALUE!</v>
      </c>
      <c r="N255" s="42" t="e">
        <f>IF($C$24,[1]!obget([1]!obcall("",$C255,"getAverage")),"")</f>
        <v>#VALUE!</v>
      </c>
    </row>
    <row r="256" spans="1:14" ht="11.85" customHeight="1" x14ac:dyDescent="0.3">
      <c r="A256" s="28" t="str">
        <f t="shared" si="4"/>
        <v/>
      </c>
      <c r="B256" s="46"/>
      <c r="C256" s="45" t="e">
        <f>IF($C$24,[1]!obcall("IM_"&amp;B256,$B$24,"[]",[1]!obMake("","int",ROW(B256)-ROW($B$27))),"")</f>
        <v>#VALUE!</v>
      </c>
      <c r="D256" s="42" t="e">
        <f>IF($C$24,[1]!obget([1]!obcall("",$C256,"get",[1]!obMake("","int",D$26))),"")</f>
        <v>#VALUE!</v>
      </c>
      <c r="E256" s="42" t="e">
        <f>IF($C$24,[1]!obget([1]!obcall("",$C256,"get",[1]!obMake("","int",E$26))),"")</f>
        <v>#VALUE!</v>
      </c>
      <c r="F256" s="42" t="e">
        <f>IF($C$24,[1]!obget([1]!obcall("",$C256,"get",[1]!obMake("","int",F$26))),"")</f>
        <v>#VALUE!</v>
      </c>
      <c r="G256" s="42" t="e">
        <f>IF($C$24,[1]!obget([1]!obcall("",$C256,"get",[1]!obMake("","int",G$26))),"")</f>
        <v>#VALUE!</v>
      </c>
      <c r="H256" s="42" t="e">
        <f>IF($C$24,[1]!obget([1]!obcall("",$C256,"get",[1]!obMake("","int",H$26))),"")</f>
        <v>#VALUE!</v>
      </c>
      <c r="I256" s="42" t="e">
        <f>IF($C$24,[1]!obget([1]!obcall("",$C256,"get",[1]!obMake("","int",I$26))),"")</f>
        <v>#VALUE!</v>
      </c>
      <c r="J256" s="42" t="e">
        <f>IF($C$24,[1]!obget([1]!obcall("",$C256,"get",[1]!obMake("","int",J$26))),"")</f>
        <v>#VALUE!</v>
      </c>
      <c r="K256" s="42" t="e">
        <f>IF($C$24,[1]!obget([1]!obcall("",$C256,"get",[1]!obMake("","int",K$26))),"")</f>
        <v>#VALUE!</v>
      </c>
      <c r="L256" s="42" t="e">
        <f>IF($C$24,[1]!obget([1]!obcall("",$C256,"get",[1]!obMake("","int",L$26))),"")</f>
        <v>#VALUE!</v>
      </c>
      <c r="M256" s="42" t="e">
        <f>IF($C$24,[1]!obget([1]!obcall("",$C256,"get",[1]!obMake("","int",M$26))),"")</f>
        <v>#VALUE!</v>
      </c>
      <c r="N256" s="42" t="e">
        <f>IF($C$24,[1]!obget([1]!obcall("",$C256,"getAverage")),"")</f>
        <v>#VALUE!</v>
      </c>
    </row>
    <row r="257" spans="1:14" ht="11.85" customHeight="1" x14ac:dyDescent="0.3">
      <c r="A257" s="28">
        <f t="shared" si="4"/>
        <v>23</v>
      </c>
      <c r="B257" s="46"/>
      <c r="C257" s="45" t="e">
        <f>IF($C$24,[1]!obcall("IM_"&amp;B257,$B$24,"[]",[1]!obMake("","int",ROW(B257)-ROW($B$27))),"")</f>
        <v>#VALUE!</v>
      </c>
      <c r="D257" s="42" t="e">
        <f>IF($C$24,[1]!obget([1]!obcall("",$C257,"get",[1]!obMake("","int",D$26))),"")</f>
        <v>#VALUE!</v>
      </c>
      <c r="E257" s="42" t="e">
        <f>IF($C$24,[1]!obget([1]!obcall("",$C257,"get",[1]!obMake("","int",E$26))),"")</f>
        <v>#VALUE!</v>
      </c>
      <c r="F257" s="42" t="e">
        <f>IF($C$24,[1]!obget([1]!obcall("",$C257,"get",[1]!obMake("","int",F$26))),"")</f>
        <v>#VALUE!</v>
      </c>
      <c r="G257" s="42" t="e">
        <f>IF($C$24,[1]!obget([1]!obcall("",$C257,"get",[1]!obMake("","int",G$26))),"")</f>
        <v>#VALUE!</v>
      </c>
      <c r="H257" s="42" t="e">
        <f>IF($C$24,[1]!obget([1]!obcall("",$C257,"get",[1]!obMake("","int",H$26))),"")</f>
        <v>#VALUE!</v>
      </c>
      <c r="I257" s="42" t="e">
        <f>IF($C$24,[1]!obget([1]!obcall("",$C257,"get",[1]!obMake("","int",I$26))),"")</f>
        <v>#VALUE!</v>
      </c>
      <c r="J257" s="42" t="e">
        <f>IF($C$24,[1]!obget([1]!obcall("",$C257,"get",[1]!obMake("","int",J$26))),"")</f>
        <v>#VALUE!</v>
      </c>
      <c r="K257" s="42" t="e">
        <f>IF($C$24,[1]!obget([1]!obcall("",$C257,"get",[1]!obMake("","int",K$26))),"")</f>
        <v>#VALUE!</v>
      </c>
      <c r="L257" s="42" t="e">
        <f>IF($C$24,[1]!obget([1]!obcall("",$C257,"get",[1]!obMake("","int",L$26))),"")</f>
        <v>#VALUE!</v>
      </c>
      <c r="M257" s="42" t="e">
        <f>IF($C$24,[1]!obget([1]!obcall("",$C257,"get",[1]!obMake("","int",M$26))),"")</f>
        <v>#VALUE!</v>
      </c>
      <c r="N257" s="42" t="e">
        <f>IF($C$24,[1]!obget([1]!obcall("",$C257,"getAverage")),"")</f>
        <v>#VALUE!</v>
      </c>
    </row>
    <row r="258" spans="1:14" ht="11.85" customHeight="1" x14ac:dyDescent="0.3">
      <c r="A258" s="28" t="str">
        <f t="shared" si="4"/>
        <v/>
      </c>
      <c r="B258" s="46"/>
      <c r="C258" s="45" t="e">
        <f>IF($C$24,[1]!obcall("IM_"&amp;B258,$B$24,"[]",[1]!obMake("","int",ROW(B258)-ROW($B$27))),"")</f>
        <v>#VALUE!</v>
      </c>
      <c r="D258" s="42" t="e">
        <f>IF($C$24,[1]!obget([1]!obcall("",$C258,"get",[1]!obMake("","int",D$26))),"")</f>
        <v>#VALUE!</v>
      </c>
      <c r="E258" s="42" t="e">
        <f>IF($C$24,[1]!obget([1]!obcall("",$C258,"get",[1]!obMake("","int",E$26))),"")</f>
        <v>#VALUE!</v>
      </c>
      <c r="F258" s="42" t="e">
        <f>IF($C$24,[1]!obget([1]!obcall("",$C258,"get",[1]!obMake("","int",F$26))),"")</f>
        <v>#VALUE!</v>
      </c>
      <c r="G258" s="42" t="e">
        <f>IF($C$24,[1]!obget([1]!obcall("",$C258,"get",[1]!obMake("","int",G$26))),"")</f>
        <v>#VALUE!</v>
      </c>
      <c r="H258" s="42" t="e">
        <f>IF($C$24,[1]!obget([1]!obcall("",$C258,"get",[1]!obMake("","int",H$26))),"")</f>
        <v>#VALUE!</v>
      </c>
      <c r="I258" s="42" t="e">
        <f>IF($C$24,[1]!obget([1]!obcall("",$C258,"get",[1]!obMake("","int",I$26))),"")</f>
        <v>#VALUE!</v>
      </c>
      <c r="J258" s="42" t="e">
        <f>IF($C$24,[1]!obget([1]!obcall("",$C258,"get",[1]!obMake("","int",J$26))),"")</f>
        <v>#VALUE!</v>
      </c>
      <c r="K258" s="42" t="e">
        <f>IF($C$24,[1]!obget([1]!obcall("",$C258,"get",[1]!obMake("","int",K$26))),"")</f>
        <v>#VALUE!</v>
      </c>
      <c r="L258" s="42" t="e">
        <f>IF($C$24,[1]!obget([1]!obcall("",$C258,"get",[1]!obMake("","int",L$26))),"")</f>
        <v>#VALUE!</v>
      </c>
      <c r="M258" s="42" t="e">
        <f>IF($C$24,[1]!obget([1]!obcall("",$C258,"get",[1]!obMake("","int",M$26))),"")</f>
        <v>#VALUE!</v>
      </c>
      <c r="N258" s="42" t="e">
        <f>IF($C$24,[1]!obget([1]!obcall("",$C258,"getAverage")),"")</f>
        <v>#VALUE!</v>
      </c>
    </row>
    <row r="259" spans="1:14" ht="11.85" customHeight="1" x14ac:dyDescent="0.3">
      <c r="A259" s="28" t="str">
        <f t="shared" si="4"/>
        <v/>
      </c>
      <c r="B259" s="46"/>
      <c r="C259" s="45" t="e">
        <f>IF($C$24,[1]!obcall("IM_"&amp;B259,$B$24,"[]",[1]!obMake("","int",ROW(B259)-ROW($B$27))),"")</f>
        <v>#VALUE!</v>
      </c>
      <c r="D259" s="42" t="e">
        <f>IF($C$24,[1]!obget([1]!obcall("",$C259,"get",[1]!obMake("","int",D$26))),"")</f>
        <v>#VALUE!</v>
      </c>
      <c r="E259" s="42" t="e">
        <f>IF($C$24,[1]!obget([1]!obcall("",$C259,"get",[1]!obMake("","int",E$26))),"")</f>
        <v>#VALUE!</v>
      </c>
      <c r="F259" s="42" t="e">
        <f>IF($C$24,[1]!obget([1]!obcall("",$C259,"get",[1]!obMake("","int",F$26))),"")</f>
        <v>#VALUE!</v>
      </c>
      <c r="G259" s="42" t="e">
        <f>IF($C$24,[1]!obget([1]!obcall("",$C259,"get",[1]!obMake("","int",G$26))),"")</f>
        <v>#VALUE!</v>
      </c>
      <c r="H259" s="42" t="e">
        <f>IF($C$24,[1]!obget([1]!obcall("",$C259,"get",[1]!obMake("","int",H$26))),"")</f>
        <v>#VALUE!</v>
      </c>
      <c r="I259" s="42" t="e">
        <f>IF($C$24,[1]!obget([1]!obcall("",$C259,"get",[1]!obMake("","int",I$26))),"")</f>
        <v>#VALUE!</v>
      </c>
      <c r="J259" s="42" t="e">
        <f>IF($C$24,[1]!obget([1]!obcall("",$C259,"get",[1]!obMake("","int",J$26))),"")</f>
        <v>#VALUE!</v>
      </c>
      <c r="K259" s="42" t="e">
        <f>IF($C$24,[1]!obget([1]!obcall("",$C259,"get",[1]!obMake("","int",K$26))),"")</f>
        <v>#VALUE!</v>
      </c>
      <c r="L259" s="42" t="e">
        <f>IF($C$24,[1]!obget([1]!obcall("",$C259,"get",[1]!obMake("","int",L$26))),"")</f>
        <v>#VALUE!</v>
      </c>
      <c r="M259" s="42" t="e">
        <f>IF($C$24,[1]!obget([1]!obcall("",$C259,"get",[1]!obMake("","int",M$26))),"")</f>
        <v>#VALUE!</v>
      </c>
      <c r="N259" s="42" t="e">
        <f>IF($C$24,[1]!obget([1]!obcall("",$C259,"getAverage")),"")</f>
        <v>#VALUE!</v>
      </c>
    </row>
    <row r="260" spans="1:14" ht="11.85" customHeight="1" x14ac:dyDescent="0.3">
      <c r="A260" s="28" t="str">
        <f t="shared" si="4"/>
        <v/>
      </c>
      <c r="B260" s="46"/>
      <c r="C260" s="45" t="e">
        <f>IF($C$24,[1]!obcall("IM_"&amp;B260,$B$24,"[]",[1]!obMake("","int",ROW(B260)-ROW($B$27))),"")</f>
        <v>#VALUE!</v>
      </c>
      <c r="D260" s="42" t="e">
        <f>IF($C$24,[1]!obget([1]!obcall("",$C260,"get",[1]!obMake("","int",D$26))),"")</f>
        <v>#VALUE!</v>
      </c>
      <c r="E260" s="42" t="e">
        <f>IF($C$24,[1]!obget([1]!obcall("",$C260,"get",[1]!obMake("","int",E$26))),"")</f>
        <v>#VALUE!</v>
      </c>
      <c r="F260" s="42" t="e">
        <f>IF($C$24,[1]!obget([1]!obcall("",$C260,"get",[1]!obMake("","int",F$26))),"")</f>
        <v>#VALUE!</v>
      </c>
      <c r="G260" s="42" t="e">
        <f>IF($C$24,[1]!obget([1]!obcall("",$C260,"get",[1]!obMake("","int",G$26))),"")</f>
        <v>#VALUE!</v>
      </c>
      <c r="H260" s="42" t="e">
        <f>IF($C$24,[1]!obget([1]!obcall("",$C260,"get",[1]!obMake("","int",H$26))),"")</f>
        <v>#VALUE!</v>
      </c>
      <c r="I260" s="42" t="e">
        <f>IF($C$24,[1]!obget([1]!obcall("",$C260,"get",[1]!obMake("","int",I$26))),"")</f>
        <v>#VALUE!</v>
      </c>
      <c r="J260" s="42" t="e">
        <f>IF($C$24,[1]!obget([1]!obcall("",$C260,"get",[1]!obMake("","int",J$26))),"")</f>
        <v>#VALUE!</v>
      </c>
      <c r="K260" s="42" t="e">
        <f>IF($C$24,[1]!obget([1]!obcall("",$C260,"get",[1]!obMake("","int",K$26))),"")</f>
        <v>#VALUE!</v>
      </c>
      <c r="L260" s="42" t="e">
        <f>IF($C$24,[1]!obget([1]!obcall("",$C260,"get",[1]!obMake("","int",L$26))),"")</f>
        <v>#VALUE!</v>
      </c>
      <c r="M260" s="42" t="e">
        <f>IF($C$24,[1]!obget([1]!obcall("",$C260,"get",[1]!obMake("","int",M$26))),"")</f>
        <v>#VALUE!</v>
      </c>
      <c r="N260" s="42" t="e">
        <f>IF($C$24,[1]!obget([1]!obcall("",$C260,"getAverage")),"")</f>
        <v>#VALUE!</v>
      </c>
    </row>
    <row r="261" spans="1:14" ht="11.85" customHeight="1" x14ac:dyDescent="0.3">
      <c r="A261" s="28" t="str">
        <f t="shared" si="4"/>
        <v/>
      </c>
      <c r="B261" s="46"/>
      <c r="C261" s="45" t="e">
        <f>IF($C$24,[1]!obcall("IM_"&amp;B261,$B$24,"[]",[1]!obMake("","int",ROW(B261)-ROW($B$27))),"")</f>
        <v>#VALUE!</v>
      </c>
      <c r="D261" s="42" t="e">
        <f>IF($C$24,[1]!obget([1]!obcall("",$C261,"get",[1]!obMake("","int",D$26))),"")</f>
        <v>#VALUE!</v>
      </c>
      <c r="E261" s="42" t="e">
        <f>IF($C$24,[1]!obget([1]!obcall("",$C261,"get",[1]!obMake("","int",E$26))),"")</f>
        <v>#VALUE!</v>
      </c>
      <c r="F261" s="42" t="e">
        <f>IF($C$24,[1]!obget([1]!obcall("",$C261,"get",[1]!obMake("","int",F$26))),"")</f>
        <v>#VALUE!</v>
      </c>
      <c r="G261" s="42" t="e">
        <f>IF($C$24,[1]!obget([1]!obcall("",$C261,"get",[1]!obMake("","int",G$26))),"")</f>
        <v>#VALUE!</v>
      </c>
      <c r="H261" s="42" t="e">
        <f>IF($C$24,[1]!obget([1]!obcall("",$C261,"get",[1]!obMake("","int",H$26))),"")</f>
        <v>#VALUE!</v>
      </c>
      <c r="I261" s="42" t="e">
        <f>IF($C$24,[1]!obget([1]!obcall("",$C261,"get",[1]!obMake("","int",I$26))),"")</f>
        <v>#VALUE!</v>
      </c>
      <c r="J261" s="42" t="e">
        <f>IF($C$24,[1]!obget([1]!obcall("",$C261,"get",[1]!obMake("","int",J$26))),"")</f>
        <v>#VALUE!</v>
      </c>
      <c r="K261" s="42" t="e">
        <f>IF($C$24,[1]!obget([1]!obcall("",$C261,"get",[1]!obMake("","int",K$26))),"")</f>
        <v>#VALUE!</v>
      </c>
      <c r="L261" s="42" t="e">
        <f>IF($C$24,[1]!obget([1]!obcall("",$C261,"get",[1]!obMake("","int",L$26))),"")</f>
        <v>#VALUE!</v>
      </c>
      <c r="M261" s="42" t="e">
        <f>IF($C$24,[1]!obget([1]!obcall("",$C261,"get",[1]!obMake("","int",M$26))),"")</f>
        <v>#VALUE!</v>
      </c>
      <c r="N261" s="42" t="e">
        <f>IF($C$24,[1]!obget([1]!obcall("",$C261,"getAverage")),"")</f>
        <v>#VALUE!</v>
      </c>
    </row>
    <row r="262" spans="1:14" ht="11.85" customHeight="1" x14ac:dyDescent="0.3">
      <c r="A262" s="28">
        <f t="shared" si="4"/>
        <v>23.5</v>
      </c>
      <c r="B262" s="46"/>
      <c r="C262" s="45" t="e">
        <f>IF($C$24,[1]!obcall("IM_"&amp;B262,$B$24,"[]",[1]!obMake("","int",ROW(B262)-ROW($B$27))),"")</f>
        <v>#VALUE!</v>
      </c>
      <c r="D262" s="42" t="e">
        <f>IF($C$24,[1]!obget([1]!obcall("",$C262,"get",[1]!obMake("","int",D$26))),"")</f>
        <v>#VALUE!</v>
      </c>
      <c r="E262" s="42" t="e">
        <f>IF($C$24,[1]!obget([1]!obcall("",$C262,"get",[1]!obMake("","int",E$26))),"")</f>
        <v>#VALUE!</v>
      </c>
      <c r="F262" s="42" t="e">
        <f>IF($C$24,[1]!obget([1]!obcall("",$C262,"get",[1]!obMake("","int",F$26))),"")</f>
        <v>#VALUE!</v>
      </c>
      <c r="G262" s="42" t="e">
        <f>IF($C$24,[1]!obget([1]!obcall("",$C262,"get",[1]!obMake("","int",G$26))),"")</f>
        <v>#VALUE!</v>
      </c>
      <c r="H262" s="42" t="e">
        <f>IF($C$24,[1]!obget([1]!obcall("",$C262,"get",[1]!obMake("","int",H$26))),"")</f>
        <v>#VALUE!</v>
      </c>
      <c r="I262" s="42" t="e">
        <f>IF($C$24,[1]!obget([1]!obcall("",$C262,"get",[1]!obMake("","int",I$26))),"")</f>
        <v>#VALUE!</v>
      </c>
      <c r="J262" s="42" t="e">
        <f>IF($C$24,[1]!obget([1]!obcall("",$C262,"get",[1]!obMake("","int",J$26))),"")</f>
        <v>#VALUE!</v>
      </c>
      <c r="K262" s="42" t="e">
        <f>IF($C$24,[1]!obget([1]!obcall("",$C262,"get",[1]!obMake("","int",K$26))),"")</f>
        <v>#VALUE!</v>
      </c>
      <c r="L262" s="42" t="e">
        <f>IF($C$24,[1]!obget([1]!obcall("",$C262,"get",[1]!obMake("","int",L$26))),"")</f>
        <v>#VALUE!</v>
      </c>
      <c r="M262" s="42" t="e">
        <f>IF($C$24,[1]!obget([1]!obcall("",$C262,"get",[1]!obMake("","int",M$26))),"")</f>
        <v>#VALUE!</v>
      </c>
      <c r="N262" s="42" t="e">
        <f>IF($C$24,[1]!obget([1]!obcall("",$C262,"getAverage")),"")</f>
        <v>#VALUE!</v>
      </c>
    </row>
    <row r="263" spans="1:14" ht="11.85" customHeight="1" x14ac:dyDescent="0.3">
      <c r="A263" s="28" t="str">
        <f t="shared" si="4"/>
        <v/>
      </c>
      <c r="B263" s="46"/>
      <c r="C263" s="45" t="e">
        <f>IF($C$24,[1]!obcall("IM_"&amp;B263,$B$24,"[]",[1]!obMake("","int",ROW(B263)-ROW($B$27))),"")</f>
        <v>#VALUE!</v>
      </c>
      <c r="D263" s="42" t="e">
        <f>IF($C$24,[1]!obget([1]!obcall("",$C263,"get",[1]!obMake("","int",D$26))),"")</f>
        <v>#VALUE!</v>
      </c>
      <c r="E263" s="42" t="e">
        <f>IF($C$24,[1]!obget([1]!obcall("",$C263,"get",[1]!obMake("","int",E$26))),"")</f>
        <v>#VALUE!</v>
      </c>
      <c r="F263" s="42" t="e">
        <f>IF($C$24,[1]!obget([1]!obcall("",$C263,"get",[1]!obMake("","int",F$26))),"")</f>
        <v>#VALUE!</v>
      </c>
      <c r="G263" s="42" t="e">
        <f>IF($C$24,[1]!obget([1]!obcall("",$C263,"get",[1]!obMake("","int",G$26))),"")</f>
        <v>#VALUE!</v>
      </c>
      <c r="H263" s="42" t="e">
        <f>IF($C$24,[1]!obget([1]!obcall("",$C263,"get",[1]!obMake("","int",H$26))),"")</f>
        <v>#VALUE!</v>
      </c>
      <c r="I263" s="42" t="e">
        <f>IF($C$24,[1]!obget([1]!obcall("",$C263,"get",[1]!obMake("","int",I$26))),"")</f>
        <v>#VALUE!</v>
      </c>
      <c r="J263" s="42" t="e">
        <f>IF($C$24,[1]!obget([1]!obcall("",$C263,"get",[1]!obMake("","int",J$26))),"")</f>
        <v>#VALUE!</v>
      </c>
      <c r="K263" s="42" t="e">
        <f>IF($C$24,[1]!obget([1]!obcall("",$C263,"get",[1]!obMake("","int",K$26))),"")</f>
        <v>#VALUE!</v>
      </c>
      <c r="L263" s="42" t="e">
        <f>IF($C$24,[1]!obget([1]!obcall("",$C263,"get",[1]!obMake("","int",L$26))),"")</f>
        <v>#VALUE!</v>
      </c>
      <c r="M263" s="42" t="e">
        <f>IF($C$24,[1]!obget([1]!obcall("",$C263,"get",[1]!obMake("","int",M$26))),"")</f>
        <v>#VALUE!</v>
      </c>
      <c r="N263" s="42" t="e">
        <f>IF($C$24,[1]!obget([1]!obcall("",$C263,"getAverage")),"")</f>
        <v>#VALUE!</v>
      </c>
    </row>
    <row r="264" spans="1:14" ht="11.85" customHeight="1" x14ac:dyDescent="0.3">
      <c r="A264" s="28" t="str">
        <f t="shared" si="4"/>
        <v/>
      </c>
      <c r="B264" s="46"/>
      <c r="C264" s="45" t="e">
        <f>IF($C$24,[1]!obcall("IM_"&amp;B264,$B$24,"[]",[1]!obMake("","int",ROW(B264)-ROW($B$27))),"")</f>
        <v>#VALUE!</v>
      </c>
      <c r="D264" s="42" t="e">
        <f>IF($C$24,[1]!obget([1]!obcall("",$C264,"get",[1]!obMake("","int",D$26))),"")</f>
        <v>#VALUE!</v>
      </c>
      <c r="E264" s="42" t="e">
        <f>IF($C$24,[1]!obget([1]!obcall("",$C264,"get",[1]!obMake("","int",E$26))),"")</f>
        <v>#VALUE!</v>
      </c>
      <c r="F264" s="42" t="e">
        <f>IF($C$24,[1]!obget([1]!obcall("",$C264,"get",[1]!obMake("","int",F$26))),"")</f>
        <v>#VALUE!</v>
      </c>
      <c r="G264" s="42" t="e">
        <f>IF($C$24,[1]!obget([1]!obcall("",$C264,"get",[1]!obMake("","int",G$26))),"")</f>
        <v>#VALUE!</v>
      </c>
      <c r="H264" s="42" t="e">
        <f>IF($C$24,[1]!obget([1]!obcall("",$C264,"get",[1]!obMake("","int",H$26))),"")</f>
        <v>#VALUE!</v>
      </c>
      <c r="I264" s="42" t="e">
        <f>IF($C$24,[1]!obget([1]!obcall("",$C264,"get",[1]!obMake("","int",I$26))),"")</f>
        <v>#VALUE!</v>
      </c>
      <c r="J264" s="42" t="e">
        <f>IF($C$24,[1]!obget([1]!obcall("",$C264,"get",[1]!obMake("","int",J$26))),"")</f>
        <v>#VALUE!</v>
      </c>
      <c r="K264" s="42" t="e">
        <f>IF($C$24,[1]!obget([1]!obcall("",$C264,"get",[1]!obMake("","int",K$26))),"")</f>
        <v>#VALUE!</v>
      </c>
      <c r="L264" s="42" t="e">
        <f>IF($C$24,[1]!obget([1]!obcall("",$C264,"get",[1]!obMake("","int",L$26))),"")</f>
        <v>#VALUE!</v>
      </c>
      <c r="M264" s="42" t="e">
        <f>IF($C$24,[1]!obget([1]!obcall("",$C264,"get",[1]!obMake("","int",M$26))),"")</f>
        <v>#VALUE!</v>
      </c>
      <c r="N264" s="42" t="e">
        <f>IF($C$24,[1]!obget([1]!obcall("",$C264,"getAverage")),"")</f>
        <v>#VALUE!</v>
      </c>
    </row>
    <row r="265" spans="1:14" ht="11.85" customHeight="1" x14ac:dyDescent="0.3">
      <c r="A265" s="28" t="str">
        <f t="shared" si="4"/>
        <v/>
      </c>
      <c r="B265" s="46"/>
      <c r="C265" s="45" t="e">
        <f>IF($C$24,[1]!obcall("IM_"&amp;B265,$B$24,"[]",[1]!obMake("","int",ROW(B265)-ROW($B$27))),"")</f>
        <v>#VALUE!</v>
      </c>
      <c r="D265" s="42" t="e">
        <f>IF($C$24,[1]!obget([1]!obcall("",$C265,"get",[1]!obMake("","int",D$26))),"")</f>
        <v>#VALUE!</v>
      </c>
      <c r="E265" s="42" t="e">
        <f>IF($C$24,[1]!obget([1]!obcall("",$C265,"get",[1]!obMake("","int",E$26))),"")</f>
        <v>#VALUE!</v>
      </c>
      <c r="F265" s="42" t="e">
        <f>IF($C$24,[1]!obget([1]!obcall("",$C265,"get",[1]!obMake("","int",F$26))),"")</f>
        <v>#VALUE!</v>
      </c>
      <c r="G265" s="42" t="e">
        <f>IF($C$24,[1]!obget([1]!obcall("",$C265,"get",[1]!obMake("","int",G$26))),"")</f>
        <v>#VALUE!</v>
      </c>
      <c r="H265" s="42" t="e">
        <f>IF($C$24,[1]!obget([1]!obcall("",$C265,"get",[1]!obMake("","int",H$26))),"")</f>
        <v>#VALUE!</v>
      </c>
      <c r="I265" s="42" t="e">
        <f>IF($C$24,[1]!obget([1]!obcall("",$C265,"get",[1]!obMake("","int",I$26))),"")</f>
        <v>#VALUE!</v>
      </c>
      <c r="J265" s="42" t="e">
        <f>IF($C$24,[1]!obget([1]!obcall("",$C265,"get",[1]!obMake("","int",J$26))),"")</f>
        <v>#VALUE!</v>
      </c>
      <c r="K265" s="42" t="e">
        <f>IF($C$24,[1]!obget([1]!obcall("",$C265,"get",[1]!obMake("","int",K$26))),"")</f>
        <v>#VALUE!</v>
      </c>
      <c r="L265" s="42" t="e">
        <f>IF($C$24,[1]!obget([1]!obcall("",$C265,"get",[1]!obMake("","int",L$26))),"")</f>
        <v>#VALUE!</v>
      </c>
      <c r="M265" s="42" t="e">
        <f>IF($C$24,[1]!obget([1]!obcall("",$C265,"get",[1]!obMake("","int",M$26))),"")</f>
        <v>#VALUE!</v>
      </c>
      <c r="N265" s="42" t="e">
        <f>IF($C$24,[1]!obget([1]!obcall("",$C265,"getAverage")),"")</f>
        <v>#VALUE!</v>
      </c>
    </row>
    <row r="266" spans="1:14" ht="11.85" customHeight="1" x14ac:dyDescent="0.3">
      <c r="A266" s="28" t="str">
        <f t="shared" si="4"/>
        <v/>
      </c>
      <c r="B266" s="46"/>
      <c r="C266" s="45" t="e">
        <f>IF($C$24,[1]!obcall("IM_"&amp;B266,$B$24,"[]",[1]!obMake("","int",ROW(B266)-ROW($B$27))),"")</f>
        <v>#VALUE!</v>
      </c>
      <c r="D266" s="42" t="e">
        <f>IF($C$24,[1]!obget([1]!obcall("",$C266,"get",[1]!obMake("","int",D$26))),"")</f>
        <v>#VALUE!</v>
      </c>
      <c r="E266" s="42" t="e">
        <f>IF($C$24,[1]!obget([1]!obcall("",$C266,"get",[1]!obMake("","int",E$26))),"")</f>
        <v>#VALUE!</v>
      </c>
      <c r="F266" s="42" t="e">
        <f>IF($C$24,[1]!obget([1]!obcall("",$C266,"get",[1]!obMake("","int",F$26))),"")</f>
        <v>#VALUE!</v>
      </c>
      <c r="G266" s="42" t="e">
        <f>IF($C$24,[1]!obget([1]!obcall("",$C266,"get",[1]!obMake("","int",G$26))),"")</f>
        <v>#VALUE!</v>
      </c>
      <c r="H266" s="42" t="e">
        <f>IF($C$24,[1]!obget([1]!obcall("",$C266,"get",[1]!obMake("","int",H$26))),"")</f>
        <v>#VALUE!</v>
      </c>
      <c r="I266" s="42" t="e">
        <f>IF($C$24,[1]!obget([1]!obcall("",$C266,"get",[1]!obMake("","int",I$26))),"")</f>
        <v>#VALUE!</v>
      </c>
      <c r="J266" s="42" t="e">
        <f>IF($C$24,[1]!obget([1]!obcall("",$C266,"get",[1]!obMake("","int",J$26))),"")</f>
        <v>#VALUE!</v>
      </c>
      <c r="K266" s="42" t="e">
        <f>IF($C$24,[1]!obget([1]!obcall("",$C266,"get",[1]!obMake("","int",K$26))),"")</f>
        <v>#VALUE!</v>
      </c>
      <c r="L266" s="42" t="e">
        <f>IF($C$24,[1]!obget([1]!obcall("",$C266,"get",[1]!obMake("","int",L$26))),"")</f>
        <v>#VALUE!</v>
      </c>
      <c r="M266" s="42" t="e">
        <f>IF($C$24,[1]!obget([1]!obcall("",$C266,"get",[1]!obMake("","int",M$26))),"")</f>
        <v>#VALUE!</v>
      </c>
      <c r="N266" s="42" t="e">
        <f>IF($C$24,[1]!obget([1]!obcall("",$C266,"getAverage")),"")</f>
        <v>#VALUE!</v>
      </c>
    </row>
    <row r="267" spans="1:14" ht="11.85" customHeight="1" x14ac:dyDescent="0.3">
      <c r="A267" s="28">
        <f t="shared" si="4"/>
        <v>24</v>
      </c>
      <c r="B267" s="46"/>
      <c r="C267" s="45" t="e">
        <f>IF($C$24,[1]!obcall("IM_"&amp;B267,$B$24,"[]",[1]!obMake("","int",ROW(B267)-ROW($B$27))),"")</f>
        <v>#VALUE!</v>
      </c>
      <c r="D267" s="42" t="e">
        <f>IF($C$24,[1]!obget([1]!obcall("",$C267,"get",[1]!obMake("","int",D$26))),"")</f>
        <v>#VALUE!</v>
      </c>
      <c r="E267" s="42" t="e">
        <f>IF($C$24,[1]!obget([1]!obcall("",$C267,"get",[1]!obMake("","int",E$26))),"")</f>
        <v>#VALUE!</v>
      </c>
      <c r="F267" s="42" t="e">
        <f>IF($C$24,[1]!obget([1]!obcall("",$C267,"get",[1]!obMake("","int",F$26))),"")</f>
        <v>#VALUE!</v>
      </c>
      <c r="G267" s="42" t="e">
        <f>IF($C$24,[1]!obget([1]!obcall("",$C267,"get",[1]!obMake("","int",G$26))),"")</f>
        <v>#VALUE!</v>
      </c>
      <c r="H267" s="42" t="e">
        <f>IF($C$24,[1]!obget([1]!obcall("",$C267,"get",[1]!obMake("","int",H$26))),"")</f>
        <v>#VALUE!</v>
      </c>
      <c r="I267" s="42" t="e">
        <f>IF($C$24,[1]!obget([1]!obcall("",$C267,"get",[1]!obMake("","int",I$26))),"")</f>
        <v>#VALUE!</v>
      </c>
      <c r="J267" s="42" t="e">
        <f>IF($C$24,[1]!obget([1]!obcall("",$C267,"get",[1]!obMake("","int",J$26))),"")</f>
        <v>#VALUE!</v>
      </c>
      <c r="K267" s="42" t="e">
        <f>IF($C$24,[1]!obget([1]!obcall("",$C267,"get",[1]!obMake("","int",K$26))),"")</f>
        <v>#VALUE!</v>
      </c>
      <c r="L267" s="42" t="e">
        <f>IF($C$24,[1]!obget([1]!obcall("",$C267,"get",[1]!obMake("","int",L$26))),"")</f>
        <v>#VALUE!</v>
      </c>
      <c r="M267" s="42" t="e">
        <f>IF($C$24,[1]!obget([1]!obcall("",$C267,"get",[1]!obMake("","int",M$26))),"")</f>
        <v>#VALUE!</v>
      </c>
      <c r="N267" s="42" t="e">
        <f>IF($C$24,[1]!obget([1]!obcall("",$C267,"getAverage")),"")</f>
        <v>#VALUE!</v>
      </c>
    </row>
    <row r="268" spans="1:14" ht="11.85" customHeight="1" x14ac:dyDescent="0.3">
      <c r="A268" s="28" t="str">
        <f t="shared" si="4"/>
        <v/>
      </c>
      <c r="B268" s="46"/>
      <c r="C268" s="45" t="e">
        <f>IF($C$24,[1]!obcall("IM_"&amp;B268,$B$24,"[]",[1]!obMake("","int",ROW(B268)-ROW($B$27))),"")</f>
        <v>#VALUE!</v>
      </c>
      <c r="D268" s="42" t="e">
        <f>IF($C$24,[1]!obget([1]!obcall("",$C268,"get",[1]!obMake("","int",D$26))),"")</f>
        <v>#VALUE!</v>
      </c>
      <c r="E268" s="42" t="e">
        <f>IF($C$24,[1]!obget([1]!obcall("",$C268,"get",[1]!obMake("","int",E$26))),"")</f>
        <v>#VALUE!</v>
      </c>
      <c r="F268" s="42" t="e">
        <f>IF($C$24,[1]!obget([1]!obcall("",$C268,"get",[1]!obMake("","int",F$26))),"")</f>
        <v>#VALUE!</v>
      </c>
      <c r="G268" s="42" t="e">
        <f>IF($C$24,[1]!obget([1]!obcall("",$C268,"get",[1]!obMake("","int",G$26))),"")</f>
        <v>#VALUE!</v>
      </c>
      <c r="H268" s="42" t="e">
        <f>IF($C$24,[1]!obget([1]!obcall("",$C268,"get",[1]!obMake("","int",H$26))),"")</f>
        <v>#VALUE!</v>
      </c>
      <c r="I268" s="42" t="e">
        <f>IF($C$24,[1]!obget([1]!obcall("",$C268,"get",[1]!obMake("","int",I$26))),"")</f>
        <v>#VALUE!</v>
      </c>
      <c r="J268" s="42" t="e">
        <f>IF($C$24,[1]!obget([1]!obcall("",$C268,"get",[1]!obMake("","int",J$26))),"")</f>
        <v>#VALUE!</v>
      </c>
      <c r="K268" s="42" t="e">
        <f>IF($C$24,[1]!obget([1]!obcall("",$C268,"get",[1]!obMake("","int",K$26))),"")</f>
        <v>#VALUE!</v>
      </c>
      <c r="L268" s="42" t="e">
        <f>IF($C$24,[1]!obget([1]!obcall("",$C268,"get",[1]!obMake("","int",L$26))),"")</f>
        <v>#VALUE!</v>
      </c>
      <c r="M268" s="42" t="e">
        <f>IF($C$24,[1]!obget([1]!obcall("",$C268,"get",[1]!obMake("","int",M$26))),"")</f>
        <v>#VALUE!</v>
      </c>
      <c r="N268" s="42" t="e">
        <f>IF($C$24,[1]!obget([1]!obcall("",$C268,"getAverage")),"")</f>
        <v>#VALUE!</v>
      </c>
    </row>
    <row r="269" spans="1:14" ht="11.85" customHeight="1" x14ac:dyDescent="0.3">
      <c r="A269" s="28" t="str">
        <f t="shared" si="4"/>
        <v/>
      </c>
      <c r="B269" s="46"/>
      <c r="C269" s="45" t="e">
        <f>IF($C$24,[1]!obcall("IM_"&amp;B269,$B$24,"[]",[1]!obMake("","int",ROW(B269)-ROW($B$27))),"")</f>
        <v>#VALUE!</v>
      </c>
      <c r="D269" s="42" t="e">
        <f>IF($C$24,[1]!obget([1]!obcall("",$C269,"get",[1]!obMake("","int",D$26))),"")</f>
        <v>#VALUE!</v>
      </c>
      <c r="E269" s="42" t="e">
        <f>IF($C$24,[1]!obget([1]!obcall("",$C269,"get",[1]!obMake("","int",E$26))),"")</f>
        <v>#VALUE!</v>
      </c>
      <c r="F269" s="42" t="e">
        <f>IF($C$24,[1]!obget([1]!obcall("",$C269,"get",[1]!obMake("","int",F$26))),"")</f>
        <v>#VALUE!</v>
      </c>
      <c r="G269" s="42" t="e">
        <f>IF($C$24,[1]!obget([1]!obcall("",$C269,"get",[1]!obMake("","int",G$26))),"")</f>
        <v>#VALUE!</v>
      </c>
      <c r="H269" s="42" t="e">
        <f>IF($C$24,[1]!obget([1]!obcall("",$C269,"get",[1]!obMake("","int",H$26))),"")</f>
        <v>#VALUE!</v>
      </c>
      <c r="I269" s="42" t="e">
        <f>IF($C$24,[1]!obget([1]!obcall("",$C269,"get",[1]!obMake("","int",I$26))),"")</f>
        <v>#VALUE!</v>
      </c>
      <c r="J269" s="42" t="e">
        <f>IF($C$24,[1]!obget([1]!obcall("",$C269,"get",[1]!obMake("","int",J$26))),"")</f>
        <v>#VALUE!</v>
      </c>
      <c r="K269" s="42" t="e">
        <f>IF($C$24,[1]!obget([1]!obcall("",$C269,"get",[1]!obMake("","int",K$26))),"")</f>
        <v>#VALUE!</v>
      </c>
      <c r="L269" s="42" t="e">
        <f>IF($C$24,[1]!obget([1]!obcall("",$C269,"get",[1]!obMake("","int",L$26))),"")</f>
        <v>#VALUE!</v>
      </c>
      <c r="M269" s="42" t="e">
        <f>IF($C$24,[1]!obget([1]!obcall("",$C269,"get",[1]!obMake("","int",M$26))),"")</f>
        <v>#VALUE!</v>
      </c>
      <c r="N269" s="42" t="e">
        <f>IF($C$24,[1]!obget([1]!obcall("",$C269,"getAverage")),"")</f>
        <v>#VALUE!</v>
      </c>
    </row>
    <row r="270" spans="1:14" ht="11.85" customHeight="1" x14ac:dyDescent="0.3">
      <c r="A270" s="28" t="str">
        <f t="shared" si="4"/>
        <v/>
      </c>
      <c r="B270" s="46"/>
      <c r="C270" s="45" t="e">
        <f>IF($C$24,[1]!obcall("IM_"&amp;B270,$B$24,"[]",[1]!obMake("","int",ROW(B270)-ROW($B$27))),"")</f>
        <v>#VALUE!</v>
      </c>
      <c r="D270" s="42" t="e">
        <f>IF($C$24,[1]!obget([1]!obcall("",$C270,"get",[1]!obMake("","int",D$26))),"")</f>
        <v>#VALUE!</v>
      </c>
      <c r="E270" s="42" t="e">
        <f>IF($C$24,[1]!obget([1]!obcall("",$C270,"get",[1]!obMake("","int",E$26))),"")</f>
        <v>#VALUE!</v>
      </c>
      <c r="F270" s="42" t="e">
        <f>IF($C$24,[1]!obget([1]!obcall("",$C270,"get",[1]!obMake("","int",F$26))),"")</f>
        <v>#VALUE!</v>
      </c>
      <c r="G270" s="42" t="e">
        <f>IF($C$24,[1]!obget([1]!obcall("",$C270,"get",[1]!obMake("","int",G$26))),"")</f>
        <v>#VALUE!</v>
      </c>
      <c r="H270" s="42" t="e">
        <f>IF($C$24,[1]!obget([1]!obcall("",$C270,"get",[1]!obMake("","int",H$26))),"")</f>
        <v>#VALUE!</v>
      </c>
      <c r="I270" s="42" t="e">
        <f>IF($C$24,[1]!obget([1]!obcall("",$C270,"get",[1]!obMake("","int",I$26))),"")</f>
        <v>#VALUE!</v>
      </c>
      <c r="J270" s="42" t="e">
        <f>IF($C$24,[1]!obget([1]!obcall("",$C270,"get",[1]!obMake("","int",J$26))),"")</f>
        <v>#VALUE!</v>
      </c>
      <c r="K270" s="42" t="e">
        <f>IF($C$24,[1]!obget([1]!obcall("",$C270,"get",[1]!obMake("","int",K$26))),"")</f>
        <v>#VALUE!</v>
      </c>
      <c r="L270" s="42" t="e">
        <f>IF($C$24,[1]!obget([1]!obcall("",$C270,"get",[1]!obMake("","int",L$26))),"")</f>
        <v>#VALUE!</v>
      </c>
      <c r="M270" s="42" t="e">
        <f>IF($C$24,[1]!obget([1]!obcall("",$C270,"get",[1]!obMake("","int",M$26))),"")</f>
        <v>#VALUE!</v>
      </c>
      <c r="N270" s="42" t="e">
        <f>IF($C$24,[1]!obget([1]!obcall("",$C270,"getAverage")),"")</f>
        <v>#VALUE!</v>
      </c>
    </row>
    <row r="271" spans="1:14" ht="11.85" customHeight="1" x14ac:dyDescent="0.3">
      <c r="A271" s="28" t="str">
        <f t="shared" si="4"/>
        <v/>
      </c>
      <c r="B271" s="46"/>
      <c r="C271" s="45" t="e">
        <f>IF($C$24,[1]!obcall("IM_"&amp;B271,$B$24,"[]",[1]!obMake("","int",ROW(B271)-ROW($B$27))),"")</f>
        <v>#VALUE!</v>
      </c>
      <c r="D271" s="42" t="e">
        <f>IF($C$24,[1]!obget([1]!obcall("",$C271,"get",[1]!obMake("","int",D$26))),"")</f>
        <v>#VALUE!</v>
      </c>
      <c r="E271" s="42" t="e">
        <f>IF($C$24,[1]!obget([1]!obcall("",$C271,"get",[1]!obMake("","int",E$26))),"")</f>
        <v>#VALUE!</v>
      </c>
      <c r="F271" s="42" t="e">
        <f>IF($C$24,[1]!obget([1]!obcall("",$C271,"get",[1]!obMake("","int",F$26))),"")</f>
        <v>#VALUE!</v>
      </c>
      <c r="G271" s="42" t="e">
        <f>IF($C$24,[1]!obget([1]!obcall("",$C271,"get",[1]!obMake("","int",G$26))),"")</f>
        <v>#VALUE!</v>
      </c>
      <c r="H271" s="42" t="e">
        <f>IF($C$24,[1]!obget([1]!obcall("",$C271,"get",[1]!obMake("","int",H$26))),"")</f>
        <v>#VALUE!</v>
      </c>
      <c r="I271" s="42" t="e">
        <f>IF($C$24,[1]!obget([1]!obcall("",$C271,"get",[1]!obMake("","int",I$26))),"")</f>
        <v>#VALUE!</v>
      </c>
      <c r="J271" s="42" t="e">
        <f>IF($C$24,[1]!obget([1]!obcall("",$C271,"get",[1]!obMake("","int",J$26))),"")</f>
        <v>#VALUE!</v>
      </c>
      <c r="K271" s="42" t="e">
        <f>IF($C$24,[1]!obget([1]!obcall("",$C271,"get",[1]!obMake("","int",K$26))),"")</f>
        <v>#VALUE!</v>
      </c>
      <c r="L271" s="42" t="e">
        <f>IF($C$24,[1]!obget([1]!obcall("",$C271,"get",[1]!obMake("","int",L$26))),"")</f>
        <v>#VALUE!</v>
      </c>
      <c r="M271" s="42" t="e">
        <f>IF($C$24,[1]!obget([1]!obcall("",$C271,"get",[1]!obMake("","int",M$26))),"")</f>
        <v>#VALUE!</v>
      </c>
      <c r="N271" s="42" t="e">
        <f>IF($C$24,[1]!obget([1]!obcall("",$C271,"getAverage")),"")</f>
        <v>#VALUE!</v>
      </c>
    </row>
    <row r="272" spans="1:14" ht="11.85" customHeight="1" x14ac:dyDescent="0.3">
      <c r="A272" s="28">
        <f t="shared" si="4"/>
        <v>24.5</v>
      </c>
      <c r="B272" s="46"/>
      <c r="C272" s="45" t="e">
        <f>IF($C$24,[1]!obcall("IM_"&amp;B272,$B$24,"[]",[1]!obMake("","int",ROW(B272)-ROW($B$27))),"")</f>
        <v>#VALUE!</v>
      </c>
      <c r="D272" s="42" t="e">
        <f>IF($C$24,[1]!obget([1]!obcall("",$C272,"get",[1]!obMake("","int",D$26))),"")</f>
        <v>#VALUE!</v>
      </c>
      <c r="E272" s="42" t="e">
        <f>IF($C$24,[1]!obget([1]!obcall("",$C272,"get",[1]!obMake("","int",E$26))),"")</f>
        <v>#VALUE!</v>
      </c>
      <c r="F272" s="42" t="e">
        <f>IF($C$24,[1]!obget([1]!obcall("",$C272,"get",[1]!obMake("","int",F$26))),"")</f>
        <v>#VALUE!</v>
      </c>
      <c r="G272" s="42" t="e">
        <f>IF($C$24,[1]!obget([1]!obcall("",$C272,"get",[1]!obMake("","int",G$26))),"")</f>
        <v>#VALUE!</v>
      </c>
      <c r="H272" s="42" t="e">
        <f>IF($C$24,[1]!obget([1]!obcall("",$C272,"get",[1]!obMake("","int",H$26))),"")</f>
        <v>#VALUE!</v>
      </c>
      <c r="I272" s="42" t="e">
        <f>IF($C$24,[1]!obget([1]!obcall("",$C272,"get",[1]!obMake("","int",I$26))),"")</f>
        <v>#VALUE!</v>
      </c>
      <c r="J272" s="42" t="e">
        <f>IF($C$24,[1]!obget([1]!obcall("",$C272,"get",[1]!obMake("","int",J$26))),"")</f>
        <v>#VALUE!</v>
      </c>
      <c r="K272" s="42" t="e">
        <f>IF($C$24,[1]!obget([1]!obcall("",$C272,"get",[1]!obMake("","int",K$26))),"")</f>
        <v>#VALUE!</v>
      </c>
      <c r="L272" s="42" t="e">
        <f>IF($C$24,[1]!obget([1]!obcall("",$C272,"get",[1]!obMake("","int",L$26))),"")</f>
        <v>#VALUE!</v>
      </c>
      <c r="M272" s="42" t="e">
        <f>IF($C$24,[1]!obget([1]!obcall("",$C272,"get",[1]!obMake("","int",M$26))),"")</f>
        <v>#VALUE!</v>
      </c>
      <c r="N272" s="42" t="e">
        <f>IF($C$24,[1]!obget([1]!obcall("",$C272,"getAverage")),"")</f>
        <v>#VALUE!</v>
      </c>
    </row>
    <row r="273" spans="1:14" ht="11.85" customHeight="1" x14ac:dyDescent="0.3">
      <c r="A273" s="28" t="str">
        <f t="shared" si="4"/>
        <v/>
      </c>
      <c r="B273" s="46"/>
      <c r="C273" s="45" t="e">
        <f>IF($C$24,[1]!obcall("IM_"&amp;B273,$B$24,"[]",[1]!obMake("","int",ROW(B273)-ROW($B$27))),"")</f>
        <v>#VALUE!</v>
      </c>
      <c r="D273" s="42" t="e">
        <f>IF($C$24,[1]!obget([1]!obcall("",$C273,"get",[1]!obMake("","int",D$26))),"")</f>
        <v>#VALUE!</v>
      </c>
      <c r="E273" s="42" t="e">
        <f>IF($C$24,[1]!obget([1]!obcall("",$C273,"get",[1]!obMake("","int",E$26))),"")</f>
        <v>#VALUE!</v>
      </c>
      <c r="F273" s="42" t="e">
        <f>IF($C$24,[1]!obget([1]!obcall("",$C273,"get",[1]!obMake("","int",F$26))),"")</f>
        <v>#VALUE!</v>
      </c>
      <c r="G273" s="42" t="e">
        <f>IF($C$24,[1]!obget([1]!obcall("",$C273,"get",[1]!obMake("","int",G$26))),"")</f>
        <v>#VALUE!</v>
      </c>
      <c r="H273" s="42" t="e">
        <f>IF($C$24,[1]!obget([1]!obcall("",$C273,"get",[1]!obMake("","int",H$26))),"")</f>
        <v>#VALUE!</v>
      </c>
      <c r="I273" s="42" t="e">
        <f>IF($C$24,[1]!obget([1]!obcall("",$C273,"get",[1]!obMake("","int",I$26))),"")</f>
        <v>#VALUE!</v>
      </c>
      <c r="J273" s="42" t="e">
        <f>IF($C$24,[1]!obget([1]!obcall("",$C273,"get",[1]!obMake("","int",J$26))),"")</f>
        <v>#VALUE!</v>
      </c>
      <c r="K273" s="42" t="e">
        <f>IF($C$24,[1]!obget([1]!obcall("",$C273,"get",[1]!obMake("","int",K$26))),"")</f>
        <v>#VALUE!</v>
      </c>
      <c r="L273" s="42" t="e">
        <f>IF($C$24,[1]!obget([1]!obcall("",$C273,"get",[1]!obMake("","int",L$26))),"")</f>
        <v>#VALUE!</v>
      </c>
      <c r="M273" s="42" t="e">
        <f>IF($C$24,[1]!obget([1]!obcall("",$C273,"get",[1]!obMake("","int",M$26))),"")</f>
        <v>#VALUE!</v>
      </c>
      <c r="N273" s="42" t="e">
        <f>IF($C$24,[1]!obget([1]!obcall("",$C273,"getAverage")),"")</f>
        <v>#VALUE!</v>
      </c>
    </row>
    <row r="274" spans="1:14" ht="11.85" customHeight="1" x14ac:dyDescent="0.3">
      <c r="A274" s="28" t="str">
        <f t="shared" si="4"/>
        <v/>
      </c>
      <c r="B274" s="46"/>
      <c r="C274" s="45" t="e">
        <f>IF($C$24,[1]!obcall("IM_"&amp;B274,$B$24,"[]",[1]!obMake("","int",ROW(B274)-ROW($B$27))),"")</f>
        <v>#VALUE!</v>
      </c>
      <c r="D274" s="42" t="e">
        <f>IF($C$24,[1]!obget([1]!obcall("",$C274,"get",[1]!obMake("","int",D$26))),"")</f>
        <v>#VALUE!</v>
      </c>
      <c r="E274" s="42" t="e">
        <f>IF($C$24,[1]!obget([1]!obcall("",$C274,"get",[1]!obMake("","int",E$26))),"")</f>
        <v>#VALUE!</v>
      </c>
      <c r="F274" s="42" t="e">
        <f>IF($C$24,[1]!obget([1]!obcall("",$C274,"get",[1]!obMake("","int",F$26))),"")</f>
        <v>#VALUE!</v>
      </c>
      <c r="G274" s="42" t="e">
        <f>IF($C$24,[1]!obget([1]!obcall("",$C274,"get",[1]!obMake("","int",G$26))),"")</f>
        <v>#VALUE!</v>
      </c>
      <c r="H274" s="42" t="e">
        <f>IF($C$24,[1]!obget([1]!obcall("",$C274,"get",[1]!obMake("","int",H$26))),"")</f>
        <v>#VALUE!</v>
      </c>
      <c r="I274" s="42" t="e">
        <f>IF($C$24,[1]!obget([1]!obcall("",$C274,"get",[1]!obMake("","int",I$26))),"")</f>
        <v>#VALUE!</v>
      </c>
      <c r="J274" s="42" t="e">
        <f>IF($C$24,[1]!obget([1]!obcall("",$C274,"get",[1]!obMake("","int",J$26))),"")</f>
        <v>#VALUE!</v>
      </c>
      <c r="K274" s="42" t="e">
        <f>IF($C$24,[1]!obget([1]!obcall("",$C274,"get",[1]!obMake("","int",K$26))),"")</f>
        <v>#VALUE!</v>
      </c>
      <c r="L274" s="42" t="e">
        <f>IF($C$24,[1]!obget([1]!obcall("",$C274,"get",[1]!obMake("","int",L$26))),"")</f>
        <v>#VALUE!</v>
      </c>
      <c r="M274" s="42" t="e">
        <f>IF($C$24,[1]!obget([1]!obcall("",$C274,"get",[1]!obMake("","int",M$26))),"")</f>
        <v>#VALUE!</v>
      </c>
      <c r="N274" s="42" t="e">
        <f>IF($C$24,[1]!obget([1]!obcall("",$C274,"getAverage")),"")</f>
        <v>#VALUE!</v>
      </c>
    </row>
    <row r="275" spans="1:14" ht="11.85" customHeight="1" x14ac:dyDescent="0.3">
      <c r="A275" s="28" t="str">
        <f t="shared" si="4"/>
        <v/>
      </c>
      <c r="B275" s="46"/>
      <c r="C275" s="45" t="e">
        <f>IF($C$24,[1]!obcall("IM_"&amp;B275,$B$24,"[]",[1]!obMake("","int",ROW(B275)-ROW($B$27))),"")</f>
        <v>#VALUE!</v>
      </c>
      <c r="D275" s="42" t="e">
        <f>IF($C$24,[1]!obget([1]!obcall("",$C275,"get",[1]!obMake("","int",D$26))),"")</f>
        <v>#VALUE!</v>
      </c>
      <c r="E275" s="42" t="e">
        <f>IF($C$24,[1]!obget([1]!obcall("",$C275,"get",[1]!obMake("","int",E$26))),"")</f>
        <v>#VALUE!</v>
      </c>
      <c r="F275" s="42" t="e">
        <f>IF($C$24,[1]!obget([1]!obcall("",$C275,"get",[1]!obMake("","int",F$26))),"")</f>
        <v>#VALUE!</v>
      </c>
      <c r="G275" s="42" t="e">
        <f>IF($C$24,[1]!obget([1]!obcall("",$C275,"get",[1]!obMake("","int",G$26))),"")</f>
        <v>#VALUE!</v>
      </c>
      <c r="H275" s="42" t="e">
        <f>IF($C$24,[1]!obget([1]!obcall("",$C275,"get",[1]!obMake("","int",H$26))),"")</f>
        <v>#VALUE!</v>
      </c>
      <c r="I275" s="42" t="e">
        <f>IF($C$24,[1]!obget([1]!obcall("",$C275,"get",[1]!obMake("","int",I$26))),"")</f>
        <v>#VALUE!</v>
      </c>
      <c r="J275" s="42" t="e">
        <f>IF($C$24,[1]!obget([1]!obcall("",$C275,"get",[1]!obMake("","int",J$26))),"")</f>
        <v>#VALUE!</v>
      </c>
      <c r="K275" s="42" t="e">
        <f>IF($C$24,[1]!obget([1]!obcall("",$C275,"get",[1]!obMake("","int",K$26))),"")</f>
        <v>#VALUE!</v>
      </c>
      <c r="L275" s="42" t="e">
        <f>IF($C$24,[1]!obget([1]!obcall("",$C275,"get",[1]!obMake("","int",L$26))),"")</f>
        <v>#VALUE!</v>
      </c>
      <c r="M275" s="42" t="e">
        <f>IF($C$24,[1]!obget([1]!obcall("",$C275,"get",[1]!obMake("","int",M$26))),"")</f>
        <v>#VALUE!</v>
      </c>
      <c r="N275" s="42" t="e">
        <f>IF($C$24,[1]!obget([1]!obcall("",$C275,"getAverage")),"")</f>
        <v>#VALUE!</v>
      </c>
    </row>
    <row r="276" spans="1:14" ht="11.85" customHeight="1" x14ac:dyDescent="0.3">
      <c r="A276" s="28" t="str">
        <f t="shared" si="4"/>
        <v/>
      </c>
      <c r="B276" s="46"/>
      <c r="C276" s="45" t="e">
        <f>IF($C$24,[1]!obcall("IM_"&amp;B276,$B$24,"[]",[1]!obMake("","int",ROW(B276)-ROW($B$27))),"")</f>
        <v>#VALUE!</v>
      </c>
      <c r="D276" s="42" t="e">
        <f>IF($C$24,[1]!obget([1]!obcall("",$C276,"get",[1]!obMake("","int",D$26))),"")</f>
        <v>#VALUE!</v>
      </c>
      <c r="E276" s="42" t="e">
        <f>IF($C$24,[1]!obget([1]!obcall("",$C276,"get",[1]!obMake("","int",E$26))),"")</f>
        <v>#VALUE!</v>
      </c>
      <c r="F276" s="42" t="e">
        <f>IF($C$24,[1]!obget([1]!obcall("",$C276,"get",[1]!obMake("","int",F$26))),"")</f>
        <v>#VALUE!</v>
      </c>
      <c r="G276" s="42" t="e">
        <f>IF($C$24,[1]!obget([1]!obcall("",$C276,"get",[1]!obMake("","int",G$26))),"")</f>
        <v>#VALUE!</v>
      </c>
      <c r="H276" s="42" t="e">
        <f>IF($C$24,[1]!obget([1]!obcall("",$C276,"get",[1]!obMake("","int",H$26))),"")</f>
        <v>#VALUE!</v>
      </c>
      <c r="I276" s="42" t="e">
        <f>IF($C$24,[1]!obget([1]!obcall("",$C276,"get",[1]!obMake("","int",I$26))),"")</f>
        <v>#VALUE!</v>
      </c>
      <c r="J276" s="42" t="e">
        <f>IF($C$24,[1]!obget([1]!obcall("",$C276,"get",[1]!obMake("","int",J$26))),"")</f>
        <v>#VALUE!</v>
      </c>
      <c r="K276" s="42" t="e">
        <f>IF($C$24,[1]!obget([1]!obcall("",$C276,"get",[1]!obMake("","int",K$26))),"")</f>
        <v>#VALUE!</v>
      </c>
      <c r="L276" s="42" t="e">
        <f>IF($C$24,[1]!obget([1]!obcall("",$C276,"get",[1]!obMake("","int",L$26))),"")</f>
        <v>#VALUE!</v>
      </c>
      <c r="M276" s="42" t="e">
        <f>IF($C$24,[1]!obget([1]!obcall("",$C276,"get",[1]!obMake("","int",M$26))),"")</f>
        <v>#VALUE!</v>
      </c>
      <c r="N276" s="42" t="e">
        <f>IF($C$24,[1]!obget([1]!obcall("",$C276,"getAverage")),"")</f>
        <v>#VALUE!</v>
      </c>
    </row>
    <row r="277" spans="1:14" ht="11.85" customHeight="1" x14ac:dyDescent="0.3">
      <c r="A277" s="28">
        <f t="shared" si="4"/>
        <v>25</v>
      </c>
      <c r="B277" s="46"/>
      <c r="C277" s="45" t="e">
        <f>IF($C$24,[1]!obcall("IM_"&amp;B277,$B$24,"[]",[1]!obMake("","int",ROW(B277)-ROW($B$27))),"")</f>
        <v>#VALUE!</v>
      </c>
      <c r="D277" s="42" t="e">
        <f>IF($C$24,[1]!obget([1]!obcall("",$C277,"get",[1]!obMake("","int",D$26))),"")</f>
        <v>#VALUE!</v>
      </c>
      <c r="E277" s="42" t="e">
        <f>IF($C$24,[1]!obget([1]!obcall("",$C277,"get",[1]!obMake("","int",E$26))),"")</f>
        <v>#VALUE!</v>
      </c>
      <c r="F277" s="42" t="e">
        <f>IF($C$24,[1]!obget([1]!obcall("",$C277,"get",[1]!obMake("","int",F$26))),"")</f>
        <v>#VALUE!</v>
      </c>
      <c r="G277" s="42" t="e">
        <f>IF($C$24,[1]!obget([1]!obcall("",$C277,"get",[1]!obMake("","int",G$26))),"")</f>
        <v>#VALUE!</v>
      </c>
      <c r="H277" s="42" t="e">
        <f>IF($C$24,[1]!obget([1]!obcall("",$C277,"get",[1]!obMake("","int",H$26))),"")</f>
        <v>#VALUE!</v>
      </c>
      <c r="I277" s="42" t="e">
        <f>IF($C$24,[1]!obget([1]!obcall("",$C277,"get",[1]!obMake("","int",I$26))),"")</f>
        <v>#VALUE!</v>
      </c>
      <c r="J277" s="42" t="e">
        <f>IF($C$24,[1]!obget([1]!obcall("",$C277,"get",[1]!obMake("","int",J$26))),"")</f>
        <v>#VALUE!</v>
      </c>
      <c r="K277" s="42" t="e">
        <f>IF($C$24,[1]!obget([1]!obcall("",$C277,"get",[1]!obMake("","int",K$26))),"")</f>
        <v>#VALUE!</v>
      </c>
      <c r="L277" s="42" t="e">
        <f>IF($C$24,[1]!obget([1]!obcall("",$C277,"get",[1]!obMake("","int",L$26))),"")</f>
        <v>#VALUE!</v>
      </c>
      <c r="M277" s="42" t="e">
        <f>IF($C$24,[1]!obget([1]!obcall("",$C277,"get",[1]!obMake("","int",M$26))),"")</f>
        <v>#VALUE!</v>
      </c>
      <c r="N277" s="42" t="e">
        <f>IF($C$24,[1]!obget([1]!obcall("",$C277,"getAverage")),"")</f>
        <v>#VALUE!</v>
      </c>
    </row>
    <row r="278" spans="1:14" ht="11.85" customHeight="1" x14ac:dyDescent="0.3">
      <c r="A278" s="28" t="str">
        <f t="shared" si="4"/>
        <v/>
      </c>
      <c r="B278" s="46"/>
      <c r="C278" s="45" t="e">
        <f>IF($C$24,[1]!obcall("IM_"&amp;B278,$B$24,"[]",[1]!obMake("","int",ROW(B278)-ROW($B$27))),"")</f>
        <v>#VALUE!</v>
      </c>
      <c r="D278" s="42" t="e">
        <f>IF($C$24,[1]!obget([1]!obcall("",$C278,"get",[1]!obMake("","int",D$26))),"")</f>
        <v>#VALUE!</v>
      </c>
      <c r="E278" s="42" t="e">
        <f>IF($C$24,[1]!obget([1]!obcall("",$C278,"get",[1]!obMake("","int",E$26))),"")</f>
        <v>#VALUE!</v>
      </c>
      <c r="F278" s="42" t="e">
        <f>IF($C$24,[1]!obget([1]!obcall("",$C278,"get",[1]!obMake("","int",F$26))),"")</f>
        <v>#VALUE!</v>
      </c>
      <c r="G278" s="42" t="e">
        <f>IF($C$24,[1]!obget([1]!obcall("",$C278,"get",[1]!obMake("","int",G$26))),"")</f>
        <v>#VALUE!</v>
      </c>
      <c r="H278" s="42" t="e">
        <f>IF($C$24,[1]!obget([1]!obcall("",$C278,"get",[1]!obMake("","int",H$26))),"")</f>
        <v>#VALUE!</v>
      </c>
      <c r="I278" s="42" t="e">
        <f>IF($C$24,[1]!obget([1]!obcall("",$C278,"get",[1]!obMake("","int",I$26))),"")</f>
        <v>#VALUE!</v>
      </c>
      <c r="J278" s="42" t="e">
        <f>IF($C$24,[1]!obget([1]!obcall("",$C278,"get",[1]!obMake("","int",J$26))),"")</f>
        <v>#VALUE!</v>
      </c>
      <c r="K278" s="42" t="e">
        <f>IF($C$24,[1]!obget([1]!obcall("",$C278,"get",[1]!obMake("","int",K$26))),"")</f>
        <v>#VALUE!</v>
      </c>
      <c r="L278" s="42" t="e">
        <f>IF($C$24,[1]!obget([1]!obcall("",$C278,"get",[1]!obMake("","int",L$26))),"")</f>
        <v>#VALUE!</v>
      </c>
      <c r="M278" s="42" t="e">
        <f>IF($C$24,[1]!obget([1]!obcall("",$C278,"get",[1]!obMake("","int",M$26))),"")</f>
        <v>#VALUE!</v>
      </c>
      <c r="N278" s="42" t="e">
        <f>IF($C$24,[1]!obget([1]!obcall("",$C278,"getAverage")),"")</f>
        <v>#VALUE!</v>
      </c>
    </row>
    <row r="279" spans="1:14" ht="11.85" customHeight="1" x14ac:dyDescent="0.3">
      <c r="A279" s="28" t="str">
        <f t="shared" si="4"/>
        <v/>
      </c>
      <c r="B279" s="46"/>
      <c r="C279" s="45" t="e">
        <f>IF($C$24,[1]!obcall("IM_"&amp;B279,$B$24,"[]",[1]!obMake("","int",ROW(B279)-ROW($B$27))),"")</f>
        <v>#VALUE!</v>
      </c>
      <c r="D279" s="42" t="e">
        <f>IF($C$24,[1]!obget([1]!obcall("",$C279,"get",[1]!obMake("","int",D$26))),"")</f>
        <v>#VALUE!</v>
      </c>
      <c r="E279" s="42" t="e">
        <f>IF($C$24,[1]!obget([1]!obcall("",$C279,"get",[1]!obMake("","int",E$26))),"")</f>
        <v>#VALUE!</v>
      </c>
      <c r="F279" s="42" t="e">
        <f>IF($C$24,[1]!obget([1]!obcall("",$C279,"get",[1]!obMake("","int",F$26))),"")</f>
        <v>#VALUE!</v>
      </c>
      <c r="G279" s="42" t="e">
        <f>IF($C$24,[1]!obget([1]!obcall("",$C279,"get",[1]!obMake("","int",G$26))),"")</f>
        <v>#VALUE!</v>
      </c>
      <c r="H279" s="42" t="e">
        <f>IF($C$24,[1]!obget([1]!obcall("",$C279,"get",[1]!obMake("","int",H$26))),"")</f>
        <v>#VALUE!</v>
      </c>
      <c r="I279" s="42" t="e">
        <f>IF($C$24,[1]!obget([1]!obcall("",$C279,"get",[1]!obMake("","int",I$26))),"")</f>
        <v>#VALUE!</v>
      </c>
      <c r="J279" s="42" t="e">
        <f>IF($C$24,[1]!obget([1]!obcall("",$C279,"get",[1]!obMake("","int",J$26))),"")</f>
        <v>#VALUE!</v>
      </c>
      <c r="K279" s="42" t="e">
        <f>IF($C$24,[1]!obget([1]!obcall("",$C279,"get",[1]!obMake("","int",K$26))),"")</f>
        <v>#VALUE!</v>
      </c>
      <c r="L279" s="42" t="e">
        <f>IF($C$24,[1]!obget([1]!obcall("",$C279,"get",[1]!obMake("","int",L$26))),"")</f>
        <v>#VALUE!</v>
      </c>
      <c r="M279" s="42" t="e">
        <f>IF($C$24,[1]!obget([1]!obcall("",$C279,"get",[1]!obMake("","int",M$26))),"")</f>
        <v>#VALUE!</v>
      </c>
      <c r="N279" s="42" t="e">
        <f>IF($C$24,[1]!obget([1]!obcall("",$C279,"getAverage")),"")</f>
        <v>#VALUE!</v>
      </c>
    </row>
    <row r="280" spans="1:14" ht="11.85" customHeight="1" x14ac:dyDescent="0.3">
      <c r="A280" s="28" t="str">
        <f t="shared" si="4"/>
        <v/>
      </c>
      <c r="B280" s="46"/>
      <c r="C280" s="45" t="e">
        <f>IF($C$24,[1]!obcall("IM_"&amp;B280,$B$24,"[]",[1]!obMake("","int",ROW(B280)-ROW($B$27))),"")</f>
        <v>#VALUE!</v>
      </c>
      <c r="D280" s="42" t="e">
        <f>IF($C$24,[1]!obget([1]!obcall("",$C280,"get",[1]!obMake("","int",D$26))),"")</f>
        <v>#VALUE!</v>
      </c>
      <c r="E280" s="42" t="e">
        <f>IF($C$24,[1]!obget([1]!obcall("",$C280,"get",[1]!obMake("","int",E$26))),"")</f>
        <v>#VALUE!</v>
      </c>
      <c r="F280" s="42" t="e">
        <f>IF($C$24,[1]!obget([1]!obcall("",$C280,"get",[1]!obMake("","int",F$26))),"")</f>
        <v>#VALUE!</v>
      </c>
      <c r="G280" s="42" t="e">
        <f>IF($C$24,[1]!obget([1]!obcall("",$C280,"get",[1]!obMake("","int",G$26))),"")</f>
        <v>#VALUE!</v>
      </c>
      <c r="H280" s="42" t="e">
        <f>IF($C$24,[1]!obget([1]!obcall("",$C280,"get",[1]!obMake("","int",H$26))),"")</f>
        <v>#VALUE!</v>
      </c>
      <c r="I280" s="42" t="e">
        <f>IF($C$24,[1]!obget([1]!obcall("",$C280,"get",[1]!obMake("","int",I$26))),"")</f>
        <v>#VALUE!</v>
      </c>
      <c r="J280" s="42" t="e">
        <f>IF($C$24,[1]!obget([1]!obcall("",$C280,"get",[1]!obMake("","int",J$26))),"")</f>
        <v>#VALUE!</v>
      </c>
      <c r="K280" s="42" t="e">
        <f>IF($C$24,[1]!obget([1]!obcall("",$C280,"get",[1]!obMake("","int",K$26))),"")</f>
        <v>#VALUE!</v>
      </c>
      <c r="L280" s="42" t="e">
        <f>IF($C$24,[1]!obget([1]!obcall("",$C280,"get",[1]!obMake("","int",L$26))),"")</f>
        <v>#VALUE!</v>
      </c>
      <c r="M280" s="42" t="e">
        <f>IF($C$24,[1]!obget([1]!obcall("",$C280,"get",[1]!obMake("","int",M$26))),"")</f>
        <v>#VALUE!</v>
      </c>
      <c r="N280" s="42" t="e">
        <f>IF($C$24,[1]!obget([1]!obcall("",$C280,"getAverage")),"")</f>
        <v>#VALUE!</v>
      </c>
    </row>
    <row r="281" spans="1:14" ht="11.85" customHeight="1" x14ac:dyDescent="0.3">
      <c r="A281" s="28" t="str">
        <f t="shared" si="4"/>
        <v/>
      </c>
      <c r="B281" s="46"/>
      <c r="C281" s="45" t="e">
        <f>IF($C$24,[1]!obcall("IM_"&amp;B281,$B$24,"[]",[1]!obMake("","int",ROW(B281)-ROW($B$27))),"")</f>
        <v>#VALUE!</v>
      </c>
      <c r="D281" s="42" t="e">
        <f>IF($C$24,[1]!obget([1]!obcall("",$C281,"get",[1]!obMake("","int",D$26))),"")</f>
        <v>#VALUE!</v>
      </c>
      <c r="E281" s="42" t="e">
        <f>IF($C$24,[1]!obget([1]!obcall("",$C281,"get",[1]!obMake("","int",E$26))),"")</f>
        <v>#VALUE!</v>
      </c>
      <c r="F281" s="42" t="e">
        <f>IF($C$24,[1]!obget([1]!obcall("",$C281,"get",[1]!obMake("","int",F$26))),"")</f>
        <v>#VALUE!</v>
      </c>
      <c r="G281" s="42" t="e">
        <f>IF($C$24,[1]!obget([1]!obcall("",$C281,"get",[1]!obMake("","int",G$26))),"")</f>
        <v>#VALUE!</v>
      </c>
      <c r="H281" s="42" t="e">
        <f>IF($C$24,[1]!obget([1]!obcall("",$C281,"get",[1]!obMake("","int",H$26))),"")</f>
        <v>#VALUE!</v>
      </c>
      <c r="I281" s="42" t="e">
        <f>IF($C$24,[1]!obget([1]!obcall("",$C281,"get",[1]!obMake("","int",I$26))),"")</f>
        <v>#VALUE!</v>
      </c>
      <c r="J281" s="42" t="e">
        <f>IF($C$24,[1]!obget([1]!obcall("",$C281,"get",[1]!obMake("","int",J$26))),"")</f>
        <v>#VALUE!</v>
      </c>
      <c r="K281" s="42" t="e">
        <f>IF($C$24,[1]!obget([1]!obcall("",$C281,"get",[1]!obMake("","int",K$26))),"")</f>
        <v>#VALUE!</v>
      </c>
      <c r="L281" s="42" t="e">
        <f>IF($C$24,[1]!obget([1]!obcall("",$C281,"get",[1]!obMake("","int",L$26))),"")</f>
        <v>#VALUE!</v>
      </c>
      <c r="M281" s="42" t="e">
        <f>IF($C$24,[1]!obget([1]!obcall("",$C281,"get",[1]!obMake("","int",M$26))),"")</f>
        <v>#VALUE!</v>
      </c>
      <c r="N281" s="42" t="e">
        <f>IF($C$24,[1]!obget([1]!obcall("",$C281,"getAverage")),"")</f>
        <v>#VALUE!</v>
      </c>
    </row>
    <row r="282" spans="1:14" ht="11.85" customHeight="1" x14ac:dyDescent="0.3">
      <c r="A282" s="28">
        <f t="shared" si="4"/>
        <v>25.5</v>
      </c>
      <c r="B282" s="46"/>
      <c r="C282" s="45" t="e">
        <f>IF($C$24,[1]!obcall("IM_"&amp;B282,$B$24,"[]",[1]!obMake("","int",ROW(B282)-ROW($B$27))),"")</f>
        <v>#VALUE!</v>
      </c>
      <c r="D282" s="42" t="e">
        <f>IF($C$24,[1]!obget([1]!obcall("",$C282,"get",[1]!obMake("","int",D$26))),"")</f>
        <v>#VALUE!</v>
      </c>
      <c r="E282" s="42" t="e">
        <f>IF($C$24,[1]!obget([1]!obcall("",$C282,"get",[1]!obMake("","int",E$26))),"")</f>
        <v>#VALUE!</v>
      </c>
      <c r="F282" s="42" t="e">
        <f>IF($C$24,[1]!obget([1]!obcall("",$C282,"get",[1]!obMake("","int",F$26))),"")</f>
        <v>#VALUE!</v>
      </c>
      <c r="G282" s="42" t="e">
        <f>IF($C$24,[1]!obget([1]!obcall("",$C282,"get",[1]!obMake("","int",G$26))),"")</f>
        <v>#VALUE!</v>
      </c>
      <c r="H282" s="42" t="e">
        <f>IF($C$24,[1]!obget([1]!obcall("",$C282,"get",[1]!obMake("","int",H$26))),"")</f>
        <v>#VALUE!</v>
      </c>
      <c r="I282" s="42" t="e">
        <f>IF($C$24,[1]!obget([1]!obcall("",$C282,"get",[1]!obMake("","int",I$26))),"")</f>
        <v>#VALUE!</v>
      </c>
      <c r="J282" s="42" t="e">
        <f>IF($C$24,[1]!obget([1]!obcall("",$C282,"get",[1]!obMake("","int",J$26))),"")</f>
        <v>#VALUE!</v>
      </c>
      <c r="K282" s="42" t="e">
        <f>IF($C$24,[1]!obget([1]!obcall("",$C282,"get",[1]!obMake("","int",K$26))),"")</f>
        <v>#VALUE!</v>
      </c>
      <c r="L282" s="42" t="e">
        <f>IF($C$24,[1]!obget([1]!obcall("",$C282,"get",[1]!obMake("","int",L$26))),"")</f>
        <v>#VALUE!</v>
      </c>
      <c r="M282" s="42" t="e">
        <f>IF($C$24,[1]!obget([1]!obcall("",$C282,"get",[1]!obMake("","int",M$26))),"")</f>
        <v>#VALUE!</v>
      </c>
      <c r="N282" s="42" t="e">
        <f>IF($C$24,[1]!obget([1]!obcall("",$C282,"getAverage")),"")</f>
        <v>#VALUE!</v>
      </c>
    </row>
    <row r="283" spans="1:14" ht="11.85" customHeight="1" x14ac:dyDescent="0.3">
      <c r="A283" s="28" t="str">
        <f t="shared" si="4"/>
        <v/>
      </c>
      <c r="B283" s="46"/>
      <c r="C283" s="45" t="e">
        <f>IF($C$24,[1]!obcall("IM_"&amp;B283,$B$24,"[]",[1]!obMake("","int",ROW(B283)-ROW($B$27))),"")</f>
        <v>#VALUE!</v>
      </c>
      <c r="D283" s="42" t="e">
        <f>IF($C$24,[1]!obget([1]!obcall("",$C283,"get",[1]!obMake("","int",D$26))),"")</f>
        <v>#VALUE!</v>
      </c>
      <c r="E283" s="42" t="e">
        <f>IF($C$24,[1]!obget([1]!obcall("",$C283,"get",[1]!obMake("","int",E$26))),"")</f>
        <v>#VALUE!</v>
      </c>
      <c r="F283" s="42" t="e">
        <f>IF($C$24,[1]!obget([1]!obcall("",$C283,"get",[1]!obMake("","int",F$26))),"")</f>
        <v>#VALUE!</v>
      </c>
      <c r="G283" s="42" t="e">
        <f>IF($C$24,[1]!obget([1]!obcall("",$C283,"get",[1]!obMake("","int",G$26))),"")</f>
        <v>#VALUE!</v>
      </c>
      <c r="H283" s="42" t="e">
        <f>IF($C$24,[1]!obget([1]!obcall("",$C283,"get",[1]!obMake("","int",H$26))),"")</f>
        <v>#VALUE!</v>
      </c>
      <c r="I283" s="42" t="e">
        <f>IF($C$24,[1]!obget([1]!obcall("",$C283,"get",[1]!obMake("","int",I$26))),"")</f>
        <v>#VALUE!</v>
      </c>
      <c r="J283" s="42" t="e">
        <f>IF($C$24,[1]!obget([1]!obcall("",$C283,"get",[1]!obMake("","int",J$26))),"")</f>
        <v>#VALUE!</v>
      </c>
      <c r="K283" s="42" t="e">
        <f>IF($C$24,[1]!obget([1]!obcall("",$C283,"get",[1]!obMake("","int",K$26))),"")</f>
        <v>#VALUE!</v>
      </c>
      <c r="L283" s="42" t="e">
        <f>IF($C$24,[1]!obget([1]!obcall("",$C283,"get",[1]!obMake("","int",L$26))),"")</f>
        <v>#VALUE!</v>
      </c>
      <c r="M283" s="42" t="e">
        <f>IF($C$24,[1]!obget([1]!obcall("",$C283,"get",[1]!obMake("","int",M$26))),"")</f>
        <v>#VALUE!</v>
      </c>
      <c r="N283" s="42" t="e">
        <f>IF($C$24,[1]!obget([1]!obcall("",$C283,"getAverage")),"")</f>
        <v>#VALUE!</v>
      </c>
    </row>
    <row r="284" spans="1:14" x14ac:dyDescent="0.3">
      <c r="A284" s="28" t="str">
        <f t="shared" si="4"/>
        <v/>
      </c>
      <c r="B284" s="42"/>
      <c r="C284" s="45" t="e">
        <f>IF($C$24,[1]!obcall("IM_"&amp;B284,$B$24,"[]",[1]!obMake("","int",ROW(B284)-ROW($B$27))),"")</f>
        <v>#VALUE!</v>
      </c>
      <c r="D284" s="42" t="e">
        <f>IF($C$24,[1]!obget([1]!obcall("",$C284,"get",[1]!obMake("","int",D$26))),"")</f>
        <v>#VALUE!</v>
      </c>
      <c r="E284" s="42" t="e">
        <f>IF($C$24,[1]!obget([1]!obcall("",$C284,"get",[1]!obMake("","int",E$26))),"")</f>
        <v>#VALUE!</v>
      </c>
      <c r="F284" s="42" t="e">
        <f>IF($C$24,[1]!obget([1]!obcall("",$C284,"get",[1]!obMake("","int",F$26))),"")</f>
        <v>#VALUE!</v>
      </c>
      <c r="G284" s="42" t="e">
        <f>IF($C$24,[1]!obget([1]!obcall("",$C284,"get",[1]!obMake("","int",G$26))),"")</f>
        <v>#VALUE!</v>
      </c>
      <c r="H284" s="42" t="e">
        <f>IF($C$24,[1]!obget([1]!obcall("",$C284,"get",[1]!obMake("","int",H$26))),"")</f>
        <v>#VALUE!</v>
      </c>
      <c r="I284" s="42" t="e">
        <f>IF($C$24,[1]!obget([1]!obcall("",$C284,"get",[1]!obMake("","int",I$26))),"")</f>
        <v>#VALUE!</v>
      </c>
      <c r="J284" s="42" t="e">
        <f>IF($C$24,[1]!obget([1]!obcall("",$C284,"get",[1]!obMake("","int",J$26))),"")</f>
        <v>#VALUE!</v>
      </c>
      <c r="K284" s="42" t="e">
        <f>IF($C$24,[1]!obget([1]!obcall("",$C284,"get",[1]!obMake("","int",K$26))),"")</f>
        <v>#VALUE!</v>
      </c>
      <c r="L284" s="42" t="e">
        <f>IF($C$24,[1]!obget([1]!obcall("",$C284,"get",[1]!obMake("","int",L$26))),"")</f>
        <v>#VALUE!</v>
      </c>
      <c r="M284" s="42" t="e">
        <f>IF($C$24,[1]!obget([1]!obcall("",$C284,"get",[1]!obMake("","int",M$26))),"")</f>
        <v>#VALUE!</v>
      </c>
      <c r="N284" s="42" t="e">
        <f>IF($C$24,[1]!obget([1]!obcall("",$C284,"getAverage")),"")</f>
        <v>#VALUE!</v>
      </c>
    </row>
    <row r="285" spans="1:14" x14ac:dyDescent="0.3">
      <c r="A285" s="28" t="str">
        <f t="shared" ref="A285:A348" si="5">IF($C$24,IF(MOD((ROW(A285)-ROW($A$27))*$C$20,$C$21/10)&lt;0.0001,(ROW(A285)-ROW($A$27))*$C$20,""),"")</f>
        <v/>
      </c>
      <c r="B285" s="42"/>
      <c r="C285" s="45" t="e">
        <f>IF($C$24,[1]!obcall("IM_"&amp;B285,$B$24,"[]",[1]!obMake("","int",ROW(B285)-ROW($B$27))),"")</f>
        <v>#VALUE!</v>
      </c>
      <c r="D285" s="42" t="e">
        <f>IF($C$24,[1]!obget([1]!obcall("",$C285,"get",[1]!obMake("","int",D$26))),"")</f>
        <v>#VALUE!</v>
      </c>
      <c r="E285" s="42" t="e">
        <f>IF($C$24,[1]!obget([1]!obcall("",$C285,"get",[1]!obMake("","int",E$26))),"")</f>
        <v>#VALUE!</v>
      </c>
      <c r="F285" s="42" t="e">
        <f>IF($C$24,[1]!obget([1]!obcall("",$C285,"get",[1]!obMake("","int",F$26))),"")</f>
        <v>#VALUE!</v>
      </c>
      <c r="G285" s="42" t="e">
        <f>IF($C$24,[1]!obget([1]!obcall("",$C285,"get",[1]!obMake("","int",G$26))),"")</f>
        <v>#VALUE!</v>
      </c>
      <c r="H285" s="42" t="e">
        <f>IF($C$24,[1]!obget([1]!obcall("",$C285,"get",[1]!obMake("","int",H$26))),"")</f>
        <v>#VALUE!</v>
      </c>
      <c r="I285" s="42" t="e">
        <f>IF($C$24,[1]!obget([1]!obcall("",$C285,"get",[1]!obMake("","int",I$26))),"")</f>
        <v>#VALUE!</v>
      </c>
      <c r="J285" s="42" t="e">
        <f>IF($C$24,[1]!obget([1]!obcall("",$C285,"get",[1]!obMake("","int",J$26))),"")</f>
        <v>#VALUE!</v>
      </c>
      <c r="K285" s="42" t="e">
        <f>IF($C$24,[1]!obget([1]!obcall("",$C285,"get",[1]!obMake("","int",K$26))),"")</f>
        <v>#VALUE!</v>
      </c>
      <c r="L285" s="42" t="e">
        <f>IF($C$24,[1]!obget([1]!obcall("",$C285,"get",[1]!obMake("","int",L$26))),"")</f>
        <v>#VALUE!</v>
      </c>
      <c r="M285" s="42" t="e">
        <f>IF($C$24,[1]!obget([1]!obcall("",$C285,"get",[1]!obMake("","int",M$26))),"")</f>
        <v>#VALUE!</v>
      </c>
      <c r="N285" s="42" t="e">
        <f>IF($C$24,[1]!obget([1]!obcall("",$C285,"getAverage")),"")</f>
        <v>#VALUE!</v>
      </c>
    </row>
    <row r="286" spans="1:14" x14ac:dyDescent="0.3">
      <c r="A286" s="28" t="str">
        <f t="shared" si="5"/>
        <v/>
      </c>
      <c r="B286" s="42"/>
      <c r="C286" s="45" t="e">
        <f>IF($C$24,[1]!obcall("IM_"&amp;B286,$B$24,"[]",[1]!obMake("","int",ROW(B286)-ROW($B$27))),"")</f>
        <v>#VALUE!</v>
      </c>
      <c r="D286" s="42" t="e">
        <f>IF($C$24,[1]!obget([1]!obcall("",$C286,"get",[1]!obMake("","int",D$26))),"")</f>
        <v>#VALUE!</v>
      </c>
      <c r="E286" s="42" t="e">
        <f>IF($C$24,[1]!obget([1]!obcall("",$C286,"get",[1]!obMake("","int",E$26))),"")</f>
        <v>#VALUE!</v>
      </c>
      <c r="F286" s="42" t="e">
        <f>IF($C$24,[1]!obget([1]!obcall("",$C286,"get",[1]!obMake("","int",F$26))),"")</f>
        <v>#VALUE!</v>
      </c>
      <c r="G286" s="42" t="e">
        <f>IF($C$24,[1]!obget([1]!obcall("",$C286,"get",[1]!obMake("","int",G$26))),"")</f>
        <v>#VALUE!</v>
      </c>
      <c r="H286" s="42" t="e">
        <f>IF($C$24,[1]!obget([1]!obcall("",$C286,"get",[1]!obMake("","int",H$26))),"")</f>
        <v>#VALUE!</v>
      </c>
      <c r="I286" s="42" t="e">
        <f>IF($C$24,[1]!obget([1]!obcall("",$C286,"get",[1]!obMake("","int",I$26))),"")</f>
        <v>#VALUE!</v>
      </c>
      <c r="J286" s="42" t="e">
        <f>IF($C$24,[1]!obget([1]!obcall("",$C286,"get",[1]!obMake("","int",J$26))),"")</f>
        <v>#VALUE!</v>
      </c>
      <c r="K286" s="42" t="e">
        <f>IF($C$24,[1]!obget([1]!obcall("",$C286,"get",[1]!obMake("","int",K$26))),"")</f>
        <v>#VALUE!</v>
      </c>
      <c r="L286" s="42" t="e">
        <f>IF($C$24,[1]!obget([1]!obcall("",$C286,"get",[1]!obMake("","int",L$26))),"")</f>
        <v>#VALUE!</v>
      </c>
      <c r="M286" s="42" t="e">
        <f>IF($C$24,[1]!obget([1]!obcall("",$C286,"get",[1]!obMake("","int",M$26))),"")</f>
        <v>#VALUE!</v>
      </c>
      <c r="N286" s="42" t="e">
        <f>IF($C$24,[1]!obget([1]!obcall("",$C286,"getAverage")),"")</f>
        <v>#VALUE!</v>
      </c>
    </row>
    <row r="287" spans="1:14" x14ac:dyDescent="0.3">
      <c r="A287" s="28">
        <f t="shared" si="5"/>
        <v>26</v>
      </c>
      <c r="B287" s="42"/>
      <c r="C287" s="45" t="e">
        <f>IF($C$24,[1]!obcall("IM_"&amp;B287,$B$24,"[]",[1]!obMake("","int",ROW(B287)-ROW($B$27))),"")</f>
        <v>#VALUE!</v>
      </c>
      <c r="D287" s="42" t="e">
        <f>IF($C$24,[1]!obget([1]!obcall("",$C287,"get",[1]!obMake("","int",D$26))),"")</f>
        <v>#VALUE!</v>
      </c>
      <c r="E287" s="42" t="e">
        <f>IF($C$24,[1]!obget([1]!obcall("",$C287,"get",[1]!obMake("","int",E$26))),"")</f>
        <v>#VALUE!</v>
      </c>
      <c r="F287" s="42" t="e">
        <f>IF($C$24,[1]!obget([1]!obcall("",$C287,"get",[1]!obMake("","int",F$26))),"")</f>
        <v>#VALUE!</v>
      </c>
      <c r="G287" s="42" t="e">
        <f>IF($C$24,[1]!obget([1]!obcall("",$C287,"get",[1]!obMake("","int",G$26))),"")</f>
        <v>#VALUE!</v>
      </c>
      <c r="H287" s="42" t="e">
        <f>IF($C$24,[1]!obget([1]!obcall("",$C287,"get",[1]!obMake("","int",H$26))),"")</f>
        <v>#VALUE!</v>
      </c>
      <c r="I287" s="42" t="e">
        <f>IF($C$24,[1]!obget([1]!obcall("",$C287,"get",[1]!obMake("","int",I$26))),"")</f>
        <v>#VALUE!</v>
      </c>
      <c r="J287" s="42" t="e">
        <f>IF($C$24,[1]!obget([1]!obcall("",$C287,"get",[1]!obMake("","int",J$26))),"")</f>
        <v>#VALUE!</v>
      </c>
      <c r="K287" s="42" t="e">
        <f>IF($C$24,[1]!obget([1]!obcall("",$C287,"get",[1]!obMake("","int",K$26))),"")</f>
        <v>#VALUE!</v>
      </c>
      <c r="L287" s="42" t="e">
        <f>IF($C$24,[1]!obget([1]!obcall("",$C287,"get",[1]!obMake("","int",L$26))),"")</f>
        <v>#VALUE!</v>
      </c>
      <c r="M287" s="42" t="e">
        <f>IF($C$24,[1]!obget([1]!obcall("",$C287,"get",[1]!obMake("","int",M$26))),"")</f>
        <v>#VALUE!</v>
      </c>
      <c r="N287" s="42" t="e">
        <f>IF($C$24,[1]!obget([1]!obcall("",$C287,"getAverage")),"")</f>
        <v>#VALUE!</v>
      </c>
    </row>
    <row r="288" spans="1:14" x14ac:dyDescent="0.3">
      <c r="A288" s="28" t="str">
        <f t="shared" si="5"/>
        <v/>
      </c>
      <c r="B288" s="42"/>
      <c r="C288" s="45" t="e">
        <f>IF($C$24,[1]!obcall("IM_"&amp;B288,$B$24,"[]",[1]!obMake("","int",ROW(B288)-ROW($B$27))),"")</f>
        <v>#VALUE!</v>
      </c>
      <c r="D288" s="42" t="e">
        <f>IF($C$24,[1]!obget([1]!obcall("",$C288,"get",[1]!obMake("","int",D$26))),"")</f>
        <v>#VALUE!</v>
      </c>
      <c r="E288" s="42" t="e">
        <f>IF($C$24,[1]!obget([1]!obcall("",$C288,"get",[1]!obMake("","int",E$26))),"")</f>
        <v>#VALUE!</v>
      </c>
      <c r="F288" s="42" t="e">
        <f>IF($C$24,[1]!obget([1]!obcall("",$C288,"get",[1]!obMake("","int",F$26))),"")</f>
        <v>#VALUE!</v>
      </c>
      <c r="G288" s="42" t="e">
        <f>IF($C$24,[1]!obget([1]!obcall("",$C288,"get",[1]!obMake("","int",G$26))),"")</f>
        <v>#VALUE!</v>
      </c>
      <c r="H288" s="42" t="e">
        <f>IF($C$24,[1]!obget([1]!obcall("",$C288,"get",[1]!obMake("","int",H$26))),"")</f>
        <v>#VALUE!</v>
      </c>
      <c r="I288" s="42" t="e">
        <f>IF($C$24,[1]!obget([1]!obcall("",$C288,"get",[1]!obMake("","int",I$26))),"")</f>
        <v>#VALUE!</v>
      </c>
      <c r="J288" s="42" t="e">
        <f>IF($C$24,[1]!obget([1]!obcall("",$C288,"get",[1]!obMake("","int",J$26))),"")</f>
        <v>#VALUE!</v>
      </c>
      <c r="K288" s="42" t="e">
        <f>IF($C$24,[1]!obget([1]!obcall("",$C288,"get",[1]!obMake("","int",K$26))),"")</f>
        <v>#VALUE!</v>
      </c>
      <c r="L288" s="42" t="e">
        <f>IF($C$24,[1]!obget([1]!obcall("",$C288,"get",[1]!obMake("","int",L$26))),"")</f>
        <v>#VALUE!</v>
      </c>
      <c r="M288" s="42" t="e">
        <f>IF($C$24,[1]!obget([1]!obcall("",$C288,"get",[1]!obMake("","int",M$26))),"")</f>
        <v>#VALUE!</v>
      </c>
      <c r="N288" s="42" t="e">
        <f>IF($C$24,[1]!obget([1]!obcall("",$C288,"getAverage")),"")</f>
        <v>#VALUE!</v>
      </c>
    </row>
    <row r="289" spans="1:14" x14ac:dyDescent="0.3">
      <c r="A289" s="28" t="str">
        <f t="shared" si="5"/>
        <v/>
      </c>
      <c r="B289" s="42"/>
      <c r="C289" s="45" t="e">
        <f>IF($C$24,[1]!obcall("IM_"&amp;B289,$B$24,"[]",[1]!obMake("","int",ROW(B289)-ROW($B$27))),"")</f>
        <v>#VALUE!</v>
      </c>
      <c r="D289" s="42" t="e">
        <f>IF($C$24,[1]!obget([1]!obcall("",$C289,"get",[1]!obMake("","int",D$26))),"")</f>
        <v>#VALUE!</v>
      </c>
      <c r="E289" s="42" t="e">
        <f>IF($C$24,[1]!obget([1]!obcall("",$C289,"get",[1]!obMake("","int",E$26))),"")</f>
        <v>#VALUE!</v>
      </c>
      <c r="F289" s="42" t="e">
        <f>IF($C$24,[1]!obget([1]!obcall("",$C289,"get",[1]!obMake("","int",F$26))),"")</f>
        <v>#VALUE!</v>
      </c>
      <c r="G289" s="42" t="e">
        <f>IF($C$24,[1]!obget([1]!obcall("",$C289,"get",[1]!obMake("","int",G$26))),"")</f>
        <v>#VALUE!</v>
      </c>
      <c r="H289" s="42" t="e">
        <f>IF($C$24,[1]!obget([1]!obcall("",$C289,"get",[1]!obMake("","int",H$26))),"")</f>
        <v>#VALUE!</v>
      </c>
      <c r="I289" s="42" t="e">
        <f>IF($C$24,[1]!obget([1]!obcall("",$C289,"get",[1]!obMake("","int",I$26))),"")</f>
        <v>#VALUE!</v>
      </c>
      <c r="J289" s="42" t="e">
        <f>IF($C$24,[1]!obget([1]!obcall("",$C289,"get",[1]!obMake("","int",J$26))),"")</f>
        <v>#VALUE!</v>
      </c>
      <c r="K289" s="42" t="e">
        <f>IF($C$24,[1]!obget([1]!obcall("",$C289,"get",[1]!obMake("","int",K$26))),"")</f>
        <v>#VALUE!</v>
      </c>
      <c r="L289" s="42" t="e">
        <f>IF($C$24,[1]!obget([1]!obcall("",$C289,"get",[1]!obMake("","int",L$26))),"")</f>
        <v>#VALUE!</v>
      </c>
      <c r="M289" s="42" t="e">
        <f>IF($C$24,[1]!obget([1]!obcall("",$C289,"get",[1]!obMake("","int",M$26))),"")</f>
        <v>#VALUE!</v>
      </c>
      <c r="N289" s="42" t="e">
        <f>IF($C$24,[1]!obget([1]!obcall("",$C289,"getAverage")),"")</f>
        <v>#VALUE!</v>
      </c>
    </row>
    <row r="290" spans="1:14" x14ac:dyDescent="0.3">
      <c r="A290" s="28" t="str">
        <f t="shared" si="5"/>
        <v/>
      </c>
      <c r="B290" s="42"/>
      <c r="C290" s="45" t="e">
        <f>IF($C$24,[1]!obcall("IM_"&amp;B290,$B$24,"[]",[1]!obMake("","int",ROW(B290)-ROW($B$27))),"")</f>
        <v>#VALUE!</v>
      </c>
      <c r="D290" s="42" t="e">
        <f>IF($C$24,[1]!obget([1]!obcall("",$C290,"get",[1]!obMake("","int",D$26))),"")</f>
        <v>#VALUE!</v>
      </c>
      <c r="E290" s="42" t="e">
        <f>IF($C$24,[1]!obget([1]!obcall("",$C290,"get",[1]!obMake("","int",E$26))),"")</f>
        <v>#VALUE!</v>
      </c>
      <c r="F290" s="42" t="e">
        <f>IF($C$24,[1]!obget([1]!obcall("",$C290,"get",[1]!obMake("","int",F$26))),"")</f>
        <v>#VALUE!</v>
      </c>
      <c r="G290" s="42" t="e">
        <f>IF($C$24,[1]!obget([1]!obcall("",$C290,"get",[1]!obMake("","int",G$26))),"")</f>
        <v>#VALUE!</v>
      </c>
      <c r="H290" s="42" t="e">
        <f>IF($C$24,[1]!obget([1]!obcall("",$C290,"get",[1]!obMake("","int",H$26))),"")</f>
        <v>#VALUE!</v>
      </c>
      <c r="I290" s="42" t="e">
        <f>IF($C$24,[1]!obget([1]!obcall("",$C290,"get",[1]!obMake("","int",I$26))),"")</f>
        <v>#VALUE!</v>
      </c>
      <c r="J290" s="42" t="e">
        <f>IF($C$24,[1]!obget([1]!obcall("",$C290,"get",[1]!obMake("","int",J$26))),"")</f>
        <v>#VALUE!</v>
      </c>
      <c r="K290" s="42" t="e">
        <f>IF($C$24,[1]!obget([1]!obcall("",$C290,"get",[1]!obMake("","int",K$26))),"")</f>
        <v>#VALUE!</v>
      </c>
      <c r="L290" s="42" t="e">
        <f>IF($C$24,[1]!obget([1]!obcall("",$C290,"get",[1]!obMake("","int",L$26))),"")</f>
        <v>#VALUE!</v>
      </c>
      <c r="M290" s="42" t="e">
        <f>IF($C$24,[1]!obget([1]!obcall("",$C290,"get",[1]!obMake("","int",M$26))),"")</f>
        <v>#VALUE!</v>
      </c>
      <c r="N290" s="42" t="e">
        <f>IF($C$24,[1]!obget([1]!obcall("",$C290,"getAverage")),"")</f>
        <v>#VALUE!</v>
      </c>
    </row>
    <row r="291" spans="1:14" x14ac:dyDescent="0.3">
      <c r="A291" s="28" t="str">
        <f t="shared" si="5"/>
        <v/>
      </c>
      <c r="B291" s="42"/>
      <c r="C291" s="45" t="e">
        <f>IF($C$24,[1]!obcall("IM_"&amp;B291,$B$24,"[]",[1]!obMake("","int",ROW(B291)-ROW($B$27))),"")</f>
        <v>#VALUE!</v>
      </c>
      <c r="D291" s="42" t="e">
        <f>IF($C$24,[1]!obget([1]!obcall("",$C291,"get",[1]!obMake("","int",D$26))),"")</f>
        <v>#VALUE!</v>
      </c>
      <c r="E291" s="42" t="e">
        <f>IF($C$24,[1]!obget([1]!obcall("",$C291,"get",[1]!obMake("","int",E$26))),"")</f>
        <v>#VALUE!</v>
      </c>
      <c r="F291" s="42" t="e">
        <f>IF($C$24,[1]!obget([1]!obcall("",$C291,"get",[1]!obMake("","int",F$26))),"")</f>
        <v>#VALUE!</v>
      </c>
      <c r="G291" s="42" t="e">
        <f>IF($C$24,[1]!obget([1]!obcall("",$C291,"get",[1]!obMake("","int",G$26))),"")</f>
        <v>#VALUE!</v>
      </c>
      <c r="H291" s="42" t="e">
        <f>IF($C$24,[1]!obget([1]!obcall("",$C291,"get",[1]!obMake("","int",H$26))),"")</f>
        <v>#VALUE!</v>
      </c>
      <c r="I291" s="42" t="e">
        <f>IF($C$24,[1]!obget([1]!obcall("",$C291,"get",[1]!obMake("","int",I$26))),"")</f>
        <v>#VALUE!</v>
      </c>
      <c r="J291" s="42" t="e">
        <f>IF($C$24,[1]!obget([1]!obcall("",$C291,"get",[1]!obMake("","int",J$26))),"")</f>
        <v>#VALUE!</v>
      </c>
      <c r="K291" s="42" t="e">
        <f>IF($C$24,[1]!obget([1]!obcall("",$C291,"get",[1]!obMake("","int",K$26))),"")</f>
        <v>#VALUE!</v>
      </c>
      <c r="L291" s="42" t="e">
        <f>IF($C$24,[1]!obget([1]!obcall("",$C291,"get",[1]!obMake("","int",L$26))),"")</f>
        <v>#VALUE!</v>
      </c>
      <c r="M291" s="42" t="e">
        <f>IF($C$24,[1]!obget([1]!obcall("",$C291,"get",[1]!obMake("","int",M$26))),"")</f>
        <v>#VALUE!</v>
      </c>
      <c r="N291" s="42" t="e">
        <f>IF($C$24,[1]!obget([1]!obcall("",$C291,"getAverage")),"")</f>
        <v>#VALUE!</v>
      </c>
    </row>
    <row r="292" spans="1:14" x14ac:dyDescent="0.3">
      <c r="A292" s="28">
        <f t="shared" si="5"/>
        <v>26.5</v>
      </c>
      <c r="B292" s="42"/>
      <c r="C292" s="45" t="e">
        <f>IF($C$24,[1]!obcall("IM_"&amp;B292,$B$24,"[]",[1]!obMake("","int",ROW(B292)-ROW($B$27))),"")</f>
        <v>#VALUE!</v>
      </c>
      <c r="D292" s="42" t="e">
        <f>IF($C$24,[1]!obget([1]!obcall("",$C292,"get",[1]!obMake("","int",D$26))),"")</f>
        <v>#VALUE!</v>
      </c>
      <c r="E292" s="42" t="e">
        <f>IF($C$24,[1]!obget([1]!obcall("",$C292,"get",[1]!obMake("","int",E$26))),"")</f>
        <v>#VALUE!</v>
      </c>
      <c r="F292" s="42" t="e">
        <f>IF($C$24,[1]!obget([1]!obcall("",$C292,"get",[1]!obMake("","int",F$26))),"")</f>
        <v>#VALUE!</v>
      </c>
      <c r="G292" s="42" t="e">
        <f>IF($C$24,[1]!obget([1]!obcall("",$C292,"get",[1]!obMake("","int",G$26))),"")</f>
        <v>#VALUE!</v>
      </c>
      <c r="H292" s="42" t="e">
        <f>IF($C$24,[1]!obget([1]!obcall("",$C292,"get",[1]!obMake("","int",H$26))),"")</f>
        <v>#VALUE!</v>
      </c>
      <c r="I292" s="42" t="e">
        <f>IF($C$24,[1]!obget([1]!obcall("",$C292,"get",[1]!obMake("","int",I$26))),"")</f>
        <v>#VALUE!</v>
      </c>
      <c r="J292" s="42" t="e">
        <f>IF($C$24,[1]!obget([1]!obcall("",$C292,"get",[1]!obMake("","int",J$26))),"")</f>
        <v>#VALUE!</v>
      </c>
      <c r="K292" s="42" t="e">
        <f>IF($C$24,[1]!obget([1]!obcall("",$C292,"get",[1]!obMake("","int",K$26))),"")</f>
        <v>#VALUE!</v>
      </c>
      <c r="L292" s="42" t="e">
        <f>IF($C$24,[1]!obget([1]!obcall("",$C292,"get",[1]!obMake("","int",L$26))),"")</f>
        <v>#VALUE!</v>
      </c>
      <c r="M292" s="42" t="e">
        <f>IF($C$24,[1]!obget([1]!obcall("",$C292,"get",[1]!obMake("","int",M$26))),"")</f>
        <v>#VALUE!</v>
      </c>
      <c r="N292" s="42" t="e">
        <f>IF($C$24,[1]!obget([1]!obcall("",$C292,"getAverage")),"")</f>
        <v>#VALUE!</v>
      </c>
    </row>
    <row r="293" spans="1:14" x14ac:dyDescent="0.3">
      <c r="A293" s="28" t="str">
        <f t="shared" si="5"/>
        <v/>
      </c>
      <c r="B293" s="42"/>
      <c r="C293" s="45" t="e">
        <f>IF($C$24,[1]!obcall("IM_"&amp;B293,$B$24,"[]",[1]!obMake("","int",ROW(B293)-ROW($B$27))),"")</f>
        <v>#VALUE!</v>
      </c>
      <c r="D293" s="42" t="e">
        <f>IF($C$24,[1]!obget([1]!obcall("",$C293,"get",[1]!obMake("","int",D$26))),"")</f>
        <v>#VALUE!</v>
      </c>
      <c r="E293" s="42" t="e">
        <f>IF($C$24,[1]!obget([1]!obcall("",$C293,"get",[1]!obMake("","int",E$26))),"")</f>
        <v>#VALUE!</v>
      </c>
      <c r="F293" s="42" t="e">
        <f>IF($C$24,[1]!obget([1]!obcall("",$C293,"get",[1]!obMake("","int",F$26))),"")</f>
        <v>#VALUE!</v>
      </c>
      <c r="G293" s="42" t="e">
        <f>IF($C$24,[1]!obget([1]!obcall("",$C293,"get",[1]!obMake("","int",G$26))),"")</f>
        <v>#VALUE!</v>
      </c>
      <c r="H293" s="42" t="e">
        <f>IF($C$24,[1]!obget([1]!obcall("",$C293,"get",[1]!obMake("","int",H$26))),"")</f>
        <v>#VALUE!</v>
      </c>
      <c r="I293" s="42" t="e">
        <f>IF($C$24,[1]!obget([1]!obcall("",$C293,"get",[1]!obMake("","int",I$26))),"")</f>
        <v>#VALUE!</v>
      </c>
      <c r="J293" s="42" t="e">
        <f>IF($C$24,[1]!obget([1]!obcall("",$C293,"get",[1]!obMake("","int",J$26))),"")</f>
        <v>#VALUE!</v>
      </c>
      <c r="K293" s="42" t="e">
        <f>IF($C$24,[1]!obget([1]!obcall("",$C293,"get",[1]!obMake("","int",K$26))),"")</f>
        <v>#VALUE!</v>
      </c>
      <c r="L293" s="42" t="e">
        <f>IF($C$24,[1]!obget([1]!obcall("",$C293,"get",[1]!obMake("","int",L$26))),"")</f>
        <v>#VALUE!</v>
      </c>
      <c r="M293" s="42" t="e">
        <f>IF($C$24,[1]!obget([1]!obcall("",$C293,"get",[1]!obMake("","int",M$26))),"")</f>
        <v>#VALUE!</v>
      </c>
      <c r="N293" s="42" t="e">
        <f>IF($C$24,[1]!obget([1]!obcall("",$C293,"getAverage")),"")</f>
        <v>#VALUE!</v>
      </c>
    </row>
    <row r="294" spans="1:14" x14ac:dyDescent="0.3">
      <c r="A294" s="28" t="str">
        <f t="shared" si="5"/>
        <v/>
      </c>
      <c r="B294" s="42"/>
      <c r="C294" s="45" t="e">
        <f>IF($C$24,[1]!obcall("IM_"&amp;B294,$B$24,"[]",[1]!obMake("","int",ROW(B294)-ROW($B$27))),"")</f>
        <v>#VALUE!</v>
      </c>
      <c r="D294" s="42" t="e">
        <f>IF($C$24,[1]!obget([1]!obcall("",$C294,"get",[1]!obMake("","int",D$26))),"")</f>
        <v>#VALUE!</v>
      </c>
      <c r="E294" s="42" t="e">
        <f>IF($C$24,[1]!obget([1]!obcall("",$C294,"get",[1]!obMake("","int",E$26))),"")</f>
        <v>#VALUE!</v>
      </c>
      <c r="F294" s="42" t="e">
        <f>IF($C$24,[1]!obget([1]!obcall("",$C294,"get",[1]!obMake("","int",F$26))),"")</f>
        <v>#VALUE!</v>
      </c>
      <c r="G294" s="42" t="e">
        <f>IF($C$24,[1]!obget([1]!obcall("",$C294,"get",[1]!obMake("","int",G$26))),"")</f>
        <v>#VALUE!</v>
      </c>
      <c r="H294" s="42" t="e">
        <f>IF($C$24,[1]!obget([1]!obcall("",$C294,"get",[1]!obMake("","int",H$26))),"")</f>
        <v>#VALUE!</v>
      </c>
      <c r="I294" s="42" t="e">
        <f>IF($C$24,[1]!obget([1]!obcall("",$C294,"get",[1]!obMake("","int",I$26))),"")</f>
        <v>#VALUE!</v>
      </c>
      <c r="J294" s="42" t="e">
        <f>IF($C$24,[1]!obget([1]!obcall("",$C294,"get",[1]!obMake("","int",J$26))),"")</f>
        <v>#VALUE!</v>
      </c>
      <c r="K294" s="42" t="e">
        <f>IF($C$24,[1]!obget([1]!obcall("",$C294,"get",[1]!obMake("","int",K$26))),"")</f>
        <v>#VALUE!</v>
      </c>
      <c r="L294" s="42" t="e">
        <f>IF($C$24,[1]!obget([1]!obcall("",$C294,"get",[1]!obMake("","int",L$26))),"")</f>
        <v>#VALUE!</v>
      </c>
      <c r="M294" s="42" t="e">
        <f>IF($C$24,[1]!obget([1]!obcall("",$C294,"get",[1]!obMake("","int",M$26))),"")</f>
        <v>#VALUE!</v>
      </c>
      <c r="N294" s="42" t="e">
        <f>IF($C$24,[1]!obget([1]!obcall("",$C294,"getAverage")),"")</f>
        <v>#VALUE!</v>
      </c>
    </row>
    <row r="295" spans="1:14" x14ac:dyDescent="0.3">
      <c r="A295" s="28" t="str">
        <f t="shared" si="5"/>
        <v/>
      </c>
      <c r="B295" s="42"/>
      <c r="C295" s="45" t="e">
        <f>IF($C$24,[1]!obcall("IM_"&amp;B295,$B$24,"[]",[1]!obMake("","int",ROW(B295)-ROW($B$27))),"")</f>
        <v>#VALUE!</v>
      </c>
      <c r="D295" s="42" t="e">
        <f>IF($C$24,[1]!obget([1]!obcall("",$C295,"get",[1]!obMake("","int",D$26))),"")</f>
        <v>#VALUE!</v>
      </c>
      <c r="E295" s="42" t="e">
        <f>IF($C$24,[1]!obget([1]!obcall("",$C295,"get",[1]!obMake("","int",E$26))),"")</f>
        <v>#VALUE!</v>
      </c>
      <c r="F295" s="42" t="e">
        <f>IF($C$24,[1]!obget([1]!obcall("",$C295,"get",[1]!obMake("","int",F$26))),"")</f>
        <v>#VALUE!</v>
      </c>
      <c r="G295" s="42" t="e">
        <f>IF($C$24,[1]!obget([1]!obcall("",$C295,"get",[1]!obMake("","int",G$26))),"")</f>
        <v>#VALUE!</v>
      </c>
      <c r="H295" s="42" t="e">
        <f>IF($C$24,[1]!obget([1]!obcall("",$C295,"get",[1]!obMake("","int",H$26))),"")</f>
        <v>#VALUE!</v>
      </c>
      <c r="I295" s="42" t="e">
        <f>IF($C$24,[1]!obget([1]!obcall("",$C295,"get",[1]!obMake("","int",I$26))),"")</f>
        <v>#VALUE!</v>
      </c>
      <c r="J295" s="42" t="e">
        <f>IF($C$24,[1]!obget([1]!obcall("",$C295,"get",[1]!obMake("","int",J$26))),"")</f>
        <v>#VALUE!</v>
      </c>
      <c r="K295" s="42" t="e">
        <f>IF($C$24,[1]!obget([1]!obcall("",$C295,"get",[1]!obMake("","int",K$26))),"")</f>
        <v>#VALUE!</v>
      </c>
      <c r="L295" s="42" t="e">
        <f>IF($C$24,[1]!obget([1]!obcall("",$C295,"get",[1]!obMake("","int",L$26))),"")</f>
        <v>#VALUE!</v>
      </c>
      <c r="M295" s="42" t="e">
        <f>IF($C$24,[1]!obget([1]!obcall("",$C295,"get",[1]!obMake("","int",M$26))),"")</f>
        <v>#VALUE!</v>
      </c>
      <c r="N295" s="42" t="e">
        <f>IF($C$24,[1]!obget([1]!obcall("",$C295,"getAverage")),"")</f>
        <v>#VALUE!</v>
      </c>
    </row>
    <row r="296" spans="1:14" x14ac:dyDescent="0.3">
      <c r="A296" s="28" t="str">
        <f t="shared" si="5"/>
        <v/>
      </c>
      <c r="B296" s="42"/>
      <c r="C296" s="45" t="e">
        <f>IF($C$24,[1]!obcall("IM_"&amp;B296,$B$24,"[]",[1]!obMake("","int",ROW(B296)-ROW($B$27))),"")</f>
        <v>#VALUE!</v>
      </c>
      <c r="D296" s="42" t="e">
        <f>IF($C$24,[1]!obget([1]!obcall("",$C296,"get",[1]!obMake("","int",D$26))),"")</f>
        <v>#VALUE!</v>
      </c>
      <c r="E296" s="42" t="e">
        <f>IF($C$24,[1]!obget([1]!obcall("",$C296,"get",[1]!obMake("","int",E$26))),"")</f>
        <v>#VALUE!</v>
      </c>
      <c r="F296" s="42" t="e">
        <f>IF($C$24,[1]!obget([1]!obcall("",$C296,"get",[1]!obMake("","int",F$26))),"")</f>
        <v>#VALUE!</v>
      </c>
      <c r="G296" s="42" t="e">
        <f>IF($C$24,[1]!obget([1]!obcall("",$C296,"get",[1]!obMake("","int",G$26))),"")</f>
        <v>#VALUE!</v>
      </c>
      <c r="H296" s="42" t="e">
        <f>IF($C$24,[1]!obget([1]!obcall("",$C296,"get",[1]!obMake("","int",H$26))),"")</f>
        <v>#VALUE!</v>
      </c>
      <c r="I296" s="42" t="e">
        <f>IF($C$24,[1]!obget([1]!obcall("",$C296,"get",[1]!obMake("","int",I$26))),"")</f>
        <v>#VALUE!</v>
      </c>
      <c r="J296" s="42" t="e">
        <f>IF($C$24,[1]!obget([1]!obcall("",$C296,"get",[1]!obMake("","int",J$26))),"")</f>
        <v>#VALUE!</v>
      </c>
      <c r="K296" s="42" t="e">
        <f>IF($C$24,[1]!obget([1]!obcall("",$C296,"get",[1]!obMake("","int",K$26))),"")</f>
        <v>#VALUE!</v>
      </c>
      <c r="L296" s="42" t="e">
        <f>IF($C$24,[1]!obget([1]!obcall("",$C296,"get",[1]!obMake("","int",L$26))),"")</f>
        <v>#VALUE!</v>
      </c>
      <c r="M296" s="42" t="e">
        <f>IF($C$24,[1]!obget([1]!obcall("",$C296,"get",[1]!obMake("","int",M$26))),"")</f>
        <v>#VALUE!</v>
      </c>
      <c r="N296" s="42" t="e">
        <f>IF($C$24,[1]!obget([1]!obcall("",$C296,"getAverage")),"")</f>
        <v>#VALUE!</v>
      </c>
    </row>
    <row r="297" spans="1:14" x14ac:dyDescent="0.3">
      <c r="A297" s="28">
        <f t="shared" si="5"/>
        <v>27</v>
      </c>
      <c r="B297" s="42"/>
      <c r="C297" s="45" t="e">
        <f>IF($C$24,[1]!obcall("IM_"&amp;B297,$B$24,"[]",[1]!obMake("","int",ROW(B297)-ROW($B$27))),"")</f>
        <v>#VALUE!</v>
      </c>
      <c r="D297" s="42" t="e">
        <f>IF($C$24,[1]!obget([1]!obcall("",$C297,"get",[1]!obMake("","int",D$26))),"")</f>
        <v>#VALUE!</v>
      </c>
      <c r="E297" s="42" t="e">
        <f>IF($C$24,[1]!obget([1]!obcall("",$C297,"get",[1]!obMake("","int",E$26))),"")</f>
        <v>#VALUE!</v>
      </c>
      <c r="F297" s="42" t="e">
        <f>IF($C$24,[1]!obget([1]!obcall("",$C297,"get",[1]!obMake("","int",F$26))),"")</f>
        <v>#VALUE!</v>
      </c>
      <c r="G297" s="42" t="e">
        <f>IF($C$24,[1]!obget([1]!obcall("",$C297,"get",[1]!obMake("","int",G$26))),"")</f>
        <v>#VALUE!</v>
      </c>
      <c r="H297" s="42" t="e">
        <f>IF($C$24,[1]!obget([1]!obcall("",$C297,"get",[1]!obMake("","int",H$26))),"")</f>
        <v>#VALUE!</v>
      </c>
      <c r="I297" s="42" t="e">
        <f>IF($C$24,[1]!obget([1]!obcall("",$C297,"get",[1]!obMake("","int",I$26))),"")</f>
        <v>#VALUE!</v>
      </c>
      <c r="J297" s="42" t="e">
        <f>IF($C$24,[1]!obget([1]!obcall("",$C297,"get",[1]!obMake("","int",J$26))),"")</f>
        <v>#VALUE!</v>
      </c>
      <c r="K297" s="42" t="e">
        <f>IF($C$24,[1]!obget([1]!obcall("",$C297,"get",[1]!obMake("","int",K$26))),"")</f>
        <v>#VALUE!</v>
      </c>
      <c r="L297" s="42" t="e">
        <f>IF($C$24,[1]!obget([1]!obcall("",$C297,"get",[1]!obMake("","int",L$26))),"")</f>
        <v>#VALUE!</v>
      </c>
      <c r="M297" s="42" t="e">
        <f>IF($C$24,[1]!obget([1]!obcall("",$C297,"get",[1]!obMake("","int",M$26))),"")</f>
        <v>#VALUE!</v>
      </c>
      <c r="N297" s="42" t="e">
        <f>IF($C$24,[1]!obget([1]!obcall("",$C297,"getAverage")),"")</f>
        <v>#VALUE!</v>
      </c>
    </row>
    <row r="298" spans="1:14" x14ac:dyDescent="0.3">
      <c r="A298" s="28" t="str">
        <f t="shared" si="5"/>
        <v/>
      </c>
      <c r="B298" s="42"/>
      <c r="C298" s="45" t="e">
        <f>IF($C$24,[1]!obcall("IM_"&amp;B298,$B$24,"[]",[1]!obMake("","int",ROW(B298)-ROW($B$27))),"")</f>
        <v>#VALUE!</v>
      </c>
      <c r="D298" s="42" t="e">
        <f>IF($C$24,[1]!obget([1]!obcall("",$C298,"get",[1]!obMake("","int",D$26))),"")</f>
        <v>#VALUE!</v>
      </c>
      <c r="E298" s="42" t="e">
        <f>IF($C$24,[1]!obget([1]!obcall("",$C298,"get",[1]!obMake("","int",E$26))),"")</f>
        <v>#VALUE!</v>
      </c>
      <c r="F298" s="42" t="e">
        <f>IF($C$24,[1]!obget([1]!obcall("",$C298,"get",[1]!obMake("","int",F$26))),"")</f>
        <v>#VALUE!</v>
      </c>
      <c r="G298" s="42" t="e">
        <f>IF($C$24,[1]!obget([1]!obcall("",$C298,"get",[1]!obMake("","int",G$26))),"")</f>
        <v>#VALUE!</v>
      </c>
      <c r="H298" s="42" t="e">
        <f>IF($C$24,[1]!obget([1]!obcall("",$C298,"get",[1]!obMake("","int",H$26))),"")</f>
        <v>#VALUE!</v>
      </c>
      <c r="I298" s="42" t="e">
        <f>IF($C$24,[1]!obget([1]!obcall("",$C298,"get",[1]!obMake("","int",I$26))),"")</f>
        <v>#VALUE!</v>
      </c>
      <c r="J298" s="42" t="e">
        <f>IF($C$24,[1]!obget([1]!obcall("",$C298,"get",[1]!obMake("","int",J$26))),"")</f>
        <v>#VALUE!</v>
      </c>
      <c r="K298" s="42" t="e">
        <f>IF($C$24,[1]!obget([1]!obcall("",$C298,"get",[1]!obMake("","int",K$26))),"")</f>
        <v>#VALUE!</v>
      </c>
      <c r="L298" s="42" t="e">
        <f>IF($C$24,[1]!obget([1]!obcall("",$C298,"get",[1]!obMake("","int",L$26))),"")</f>
        <v>#VALUE!</v>
      </c>
      <c r="M298" s="42" t="e">
        <f>IF($C$24,[1]!obget([1]!obcall("",$C298,"get",[1]!obMake("","int",M$26))),"")</f>
        <v>#VALUE!</v>
      </c>
      <c r="N298" s="42" t="e">
        <f>IF($C$24,[1]!obget([1]!obcall("",$C298,"getAverage")),"")</f>
        <v>#VALUE!</v>
      </c>
    </row>
    <row r="299" spans="1:14" x14ac:dyDescent="0.3">
      <c r="A299" s="28" t="str">
        <f t="shared" si="5"/>
        <v/>
      </c>
      <c r="B299" s="42"/>
      <c r="C299" s="45" t="e">
        <f>IF($C$24,[1]!obcall("IM_"&amp;B299,$B$24,"[]",[1]!obMake("","int",ROW(B299)-ROW($B$27))),"")</f>
        <v>#VALUE!</v>
      </c>
      <c r="D299" s="42" t="e">
        <f>IF($C$24,[1]!obget([1]!obcall("",$C299,"get",[1]!obMake("","int",D$26))),"")</f>
        <v>#VALUE!</v>
      </c>
      <c r="E299" s="42" t="e">
        <f>IF($C$24,[1]!obget([1]!obcall("",$C299,"get",[1]!obMake("","int",E$26))),"")</f>
        <v>#VALUE!</v>
      </c>
      <c r="F299" s="42" t="e">
        <f>IF($C$24,[1]!obget([1]!obcall("",$C299,"get",[1]!obMake("","int",F$26))),"")</f>
        <v>#VALUE!</v>
      </c>
      <c r="G299" s="42" t="e">
        <f>IF($C$24,[1]!obget([1]!obcall("",$C299,"get",[1]!obMake("","int",G$26))),"")</f>
        <v>#VALUE!</v>
      </c>
      <c r="H299" s="42" t="e">
        <f>IF($C$24,[1]!obget([1]!obcall("",$C299,"get",[1]!obMake("","int",H$26))),"")</f>
        <v>#VALUE!</v>
      </c>
      <c r="I299" s="42" t="e">
        <f>IF($C$24,[1]!obget([1]!obcall("",$C299,"get",[1]!obMake("","int",I$26))),"")</f>
        <v>#VALUE!</v>
      </c>
      <c r="J299" s="42" t="e">
        <f>IF($C$24,[1]!obget([1]!obcall("",$C299,"get",[1]!obMake("","int",J$26))),"")</f>
        <v>#VALUE!</v>
      </c>
      <c r="K299" s="42" t="e">
        <f>IF($C$24,[1]!obget([1]!obcall("",$C299,"get",[1]!obMake("","int",K$26))),"")</f>
        <v>#VALUE!</v>
      </c>
      <c r="L299" s="42" t="e">
        <f>IF($C$24,[1]!obget([1]!obcall("",$C299,"get",[1]!obMake("","int",L$26))),"")</f>
        <v>#VALUE!</v>
      </c>
      <c r="M299" s="42" t="e">
        <f>IF($C$24,[1]!obget([1]!obcall("",$C299,"get",[1]!obMake("","int",M$26))),"")</f>
        <v>#VALUE!</v>
      </c>
      <c r="N299" s="42" t="e">
        <f>IF($C$24,[1]!obget([1]!obcall("",$C299,"getAverage")),"")</f>
        <v>#VALUE!</v>
      </c>
    </row>
    <row r="300" spans="1:14" x14ac:dyDescent="0.3">
      <c r="A300" s="28" t="str">
        <f t="shared" si="5"/>
        <v/>
      </c>
      <c r="B300" s="42"/>
      <c r="C300" s="45" t="e">
        <f>IF($C$24,[1]!obcall("IM_"&amp;B300,$B$24,"[]",[1]!obMake("","int",ROW(B300)-ROW($B$27))),"")</f>
        <v>#VALUE!</v>
      </c>
      <c r="D300" s="42" t="e">
        <f>IF($C$24,[1]!obget([1]!obcall("",$C300,"get",[1]!obMake("","int",D$26))),"")</f>
        <v>#VALUE!</v>
      </c>
      <c r="E300" s="42" t="e">
        <f>IF($C$24,[1]!obget([1]!obcall("",$C300,"get",[1]!obMake("","int",E$26))),"")</f>
        <v>#VALUE!</v>
      </c>
      <c r="F300" s="42" t="e">
        <f>IF($C$24,[1]!obget([1]!obcall("",$C300,"get",[1]!obMake("","int",F$26))),"")</f>
        <v>#VALUE!</v>
      </c>
      <c r="G300" s="42" t="e">
        <f>IF($C$24,[1]!obget([1]!obcall("",$C300,"get",[1]!obMake("","int",G$26))),"")</f>
        <v>#VALUE!</v>
      </c>
      <c r="H300" s="42" t="e">
        <f>IF($C$24,[1]!obget([1]!obcall("",$C300,"get",[1]!obMake("","int",H$26))),"")</f>
        <v>#VALUE!</v>
      </c>
      <c r="I300" s="42" t="e">
        <f>IF($C$24,[1]!obget([1]!obcall("",$C300,"get",[1]!obMake("","int",I$26))),"")</f>
        <v>#VALUE!</v>
      </c>
      <c r="J300" s="42" t="e">
        <f>IF($C$24,[1]!obget([1]!obcall("",$C300,"get",[1]!obMake("","int",J$26))),"")</f>
        <v>#VALUE!</v>
      </c>
      <c r="K300" s="42" t="e">
        <f>IF($C$24,[1]!obget([1]!obcall("",$C300,"get",[1]!obMake("","int",K$26))),"")</f>
        <v>#VALUE!</v>
      </c>
      <c r="L300" s="42" t="e">
        <f>IF($C$24,[1]!obget([1]!obcall("",$C300,"get",[1]!obMake("","int",L$26))),"")</f>
        <v>#VALUE!</v>
      </c>
      <c r="M300" s="42" t="e">
        <f>IF($C$24,[1]!obget([1]!obcall("",$C300,"get",[1]!obMake("","int",M$26))),"")</f>
        <v>#VALUE!</v>
      </c>
      <c r="N300" s="42" t="e">
        <f>IF($C$24,[1]!obget([1]!obcall("",$C300,"getAverage")),"")</f>
        <v>#VALUE!</v>
      </c>
    </row>
    <row r="301" spans="1:14" x14ac:dyDescent="0.3">
      <c r="A301" s="28" t="str">
        <f t="shared" si="5"/>
        <v/>
      </c>
      <c r="B301" s="42"/>
      <c r="C301" s="45" t="e">
        <f>IF($C$24,[1]!obcall("IM_"&amp;B301,$B$24,"[]",[1]!obMake("","int",ROW(B301)-ROW($B$27))),"")</f>
        <v>#VALUE!</v>
      </c>
      <c r="D301" s="42" t="e">
        <f>IF($C$24,[1]!obget([1]!obcall("",$C301,"get",[1]!obMake("","int",D$26))),"")</f>
        <v>#VALUE!</v>
      </c>
      <c r="E301" s="42" t="e">
        <f>IF($C$24,[1]!obget([1]!obcall("",$C301,"get",[1]!obMake("","int",E$26))),"")</f>
        <v>#VALUE!</v>
      </c>
      <c r="F301" s="42" t="e">
        <f>IF($C$24,[1]!obget([1]!obcall("",$C301,"get",[1]!obMake("","int",F$26))),"")</f>
        <v>#VALUE!</v>
      </c>
      <c r="G301" s="42" t="e">
        <f>IF($C$24,[1]!obget([1]!obcall("",$C301,"get",[1]!obMake("","int",G$26))),"")</f>
        <v>#VALUE!</v>
      </c>
      <c r="H301" s="42" t="e">
        <f>IF($C$24,[1]!obget([1]!obcall("",$C301,"get",[1]!obMake("","int",H$26))),"")</f>
        <v>#VALUE!</v>
      </c>
      <c r="I301" s="42" t="e">
        <f>IF($C$24,[1]!obget([1]!obcall("",$C301,"get",[1]!obMake("","int",I$26))),"")</f>
        <v>#VALUE!</v>
      </c>
      <c r="J301" s="42" t="e">
        <f>IF($C$24,[1]!obget([1]!obcall("",$C301,"get",[1]!obMake("","int",J$26))),"")</f>
        <v>#VALUE!</v>
      </c>
      <c r="K301" s="42" t="e">
        <f>IF($C$24,[1]!obget([1]!obcall("",$C301,"get",[1]!obMake("","int",K$26))),"")</f>
        <v>#VALUE!</v>
      </c>
      <c r="L301" s="42" t="e">
        <f>IF($C$24,[1]!obget([1]!obcall("",$C301,"get",[1]!obMake("","int",L$26))),"")</f>
        <v>#VALUE!</v>
      </c>
      <c r="M301" s="42" t="e">
        <f>IF($C$24,[1]!obget([1]!obcall("",$C301,"get",[1]!obMake("","int",M$26))),"")</f>
        <v>#VALUE!</v>
      </c>
      <c r="N301" s="42" t="e">
        <f>IF($C$24,[1]!obget([1]!obcall("",$C301,"getAverage")),"")</f>
        <v>#VALUE!</v>
      </c>
    </row>
    <row r="302" spans="1:14" x14ac:dyDescent="0.3">
      <c r="A302" s="28">
        <f t="shared" si="5"/>
        <v>27.5</v>
      </c>
      <c r="B302" s="42"/>
      <c r="C302" s="45" t="e">
        <f>IF($C$24,[1]!obcall("IM_"&amp;B302,$B$24,"[]",[1]!obMake("","int",ROW(B302)-ROW($B$27))),"")</f>
        <v>#VALUE!</v>
      </c>
      <c r="D302" s="42" t="e">
        <f>IF($C$24,[1]!obget([1]!obcall("",$C302,"get",[1]!obMake("","int",D$26))),"")</f>
        <v>#VALUE!</v>
      </c>
      <c r="E302" s="42" t="e">
        <f>IF($C$24,[1]!obget([1]!obcall("",$C302,"get",[1]!obMake("","int",E$26))),"")</f>
        <v>#VALUE!</v>
      </c>
      <c r="F302" s="42" t="e">
        <f>IF($C$24,[1]!obget([1]!obcall("",$C302,"get",[1]!obMake("","int",F$26))),"")</f>
        <v>#VALUE!</v>
      </c>
      <c r="G302" s="42" t="e">
        <f>IF($C$24,[1]!obget([1]!obcall("",$C302,"get",[1]!obMake("","int",G$26))),"")</f>
        <v>#VALUE!</v>
      </c>
      <c r="H302" s="42" t="e">
        <f>IF($C$24,[1]!obget([1]!obcall("",$C302,"get",[1]!obMake("","int",H$26))),"")</f>
        <v>#VALUE!</v>
      </c>
      <c r="I302" s="42" t="e">
        <f>IF($C$24,[1]!obget([1]!obcall("",$C302,"get",[1]!obMake("","int",I$26))),"")</f>
        <v>#VALUE!</v>
      </c>
      <c r="J302" s="42" t="e">
        <f>IF($C$24,[1]!obget([1]!obcall("",$C302,"get",[1]!obMake("","int",J$26))),"")</f>
        <v>#VALUE!</v>
      </c>
      <c r="K302" s="42" t="e">
        <f>IF($C$24,[1]!obget([1]!obcall("",$C302,"get",[1]!obMake("","int",K$26))),"")</f>
        <v>#VALUE!</v>
      </c>
      <c r="L302" s="42" t="e">
        <f>IF($C$24,[1]!obget([1]!obcall("",$C302,"get",[1]!obMake("","int",L$26))),"")</f>
        <v>#VALUE!</v>
      </c>
      <c r="M302" s="42" t="e">
        <f>IF($C$24,[1]!obget([1]!obcall("",$C302,"get",[1]!obMake("","int",M$26))),"")</f>
        <v>#VALUE!</v>
      </c>
      <c r="N302" s="42" t="e">
        <f>IF($C$24,[1]!obget([1]!obcall("",$C302,"getAverage")),"")</f>
        <v>#VALUE!</v>
      </c>
    </row>
    <row r="303" spans="1:14" x14ac:dyDescent="0.3">
      <c r="A303" s="28" t="str">
        <f t="shared" si="5"/>
        <v/>
      </c>
      <c r="B303" s="42"/>
      <c r="C303" s="45" t="e">
        <f>IF($C$24,[1]!obcall("IM_"&amp;B303,$B$24,"[]",[1]!obMake("","int",ROW(B303)-ROW($B$27))),"")</f>
        <v>#VALUE!</v>
      </c>
      <c r="D303" s="42" t="e">
        <f>IF($C$24,[1]!obget([1]!obcall("",$C303,"get",[1]!obMake("","int",D$26))),"")</f>
        <v>#VALUE!</v>
      </c>
      <c r="E303" s="42" t="e">
        <f>IF($C$24,[1]!obget([1]!obcall("",$C303,"get",[1]!obMake("","int",E$26))),"")</f>
        <v>#VALUE!</v>
      </c>
      <c r="F303" s="42" t="e">
        <f>IF($C$24,[1]!obget([1]!obcall("",$C303,"get",[1]!obMake("","int",F$26))),"")</f>
        <v>#VALUE!</v>
      </c>
      <c r="G303" s="42" t="e">
        <f>IF($C$24,[1]!obget([1]!obcall("",$C303,"get",[1]!obMake("","int",G$26))),"")</f>
        <v>#VALUE!</v>
      </c>
      <c r="H303" s="42" t="e">
        <f>IF($C$24,[1]!obget([1]!obcall("",$C303,"get",[1]!obMake("","int",H$26))),"")</f>
        <v>#VALUE!</v>
      </c>
      <c r="I303" s="42" t="e">
        <f>IF($C$24,[1]!obget([1]!obcall("",$C303,"get",[1]!obMake("","int",I$26))),"")</f>
        <v>#VALUE!</v>
      </c>
      <c r="J303" s="42" t="e">
        <f>IF($C$24,[1]!obget([1]!obcall("",$C303,"get",[1]!obMake("","int",J$26))),"")</f>
        <v>#VALUE!</v>
      </c>
      <c r="K303" s="42" t="e">
        <f>IF($C$24,[1]!obget([1]!obcall("",$C303,"get",[1]!obMake("","int",K$26))),"")</f>
        <v>#VALUE!</v>
      </c>
      <c r="L303" s="42" t="e">
        <f>IF($C$24,[1]!obget([1]!obcall("",$C303,"get",[1]!obMake("","int",L$26))),"")</f>
        <v>#VALUE!</v>
      </c>
      <c r="M303" s="42" t="e">
        <f>IF($C$24,[1]!obget([1]!obcall("",$C303,"get",[1]!obMake("","int",M$26))),"")</f>
        <v>#VALUE!</v>
      </c>
      <c r="N303" s="42" t="e">
        <f>IF($C$24,[1]!obget([1]!obcall("",$C303,"getAverage")),"")</f>
        <v>#VALUE!</v>
      </c>
    </row>
    <row r="304" spans="1:14" x14ac:dyDescent="0.3">
      <c r="A304" s="28" t="str">
        <f t="shared" si="5"/>
        <v/>
      </c>
      <c r="B304" s="42"/>
      <c r="C304" s="45" t="e">
        <f>IF($C$24,[1]!obcall("IM_"&amp;B304,$B$24,"[]",[1]!obMake("","int",ROW(B304)-ROW($B$27))),"")</f>
        <v>#VALUE!</v>
      </c>
      <c r="D304" s="42" t="e">
        <f>IF($C$24,[1]!obget([1]!obcall("",$C304,"get",[1]!obMake("","int",D$26))),"")</f>
        <v>#VALUE!</v>
      </c>
      <c r="E304" s="42" t="e">
        <f>IF($C$24,[1]!obget([1]!obcall("",$C304,"get",[1]!obMake("","int",E$26))),"")</f>
        <v>#VALUE!</v>
      </c>
      <c r="F304" s="42" t="e">
        <f>IF($C$24,[1]!obget([1]!obcall("",$C304,"get",[1]!obMake("","int",F$26))),"")</f>
        <v>#VALUE!</v>
      </c>
      <c r="G304" s="42" t="e">
        <f>IF($C$24,[1]!obget([1]!obcall("",$C304,"get",[1]!obMake("","int",G$26))),"")</f>
        <v>#VALUE!</v>
      </c>
      <c r="H304" s="42" t="e">
        <f>IF($C$24,[1]!obget([1]!obcall("",$C304,"get",[1]!obMake("","int",H$26))),"")</f>
        <v>#VALUE!</v>
      </c>
      <c r="I304" s="42" t="e">
        <f>IF($C$24,[1]!obget([1]!obcall("",$C304,"get",[1]!obMake("","int",I$26))),"")</f>
        <v>#VALUE!</v>
      </c>
      <c r="J304" s="42" t="e">
        <f>IF($C$24,[1]!obget([1]!obcall("",$C304,"get",[1]!obMake("","int",J$26))),"")</f>
        <v>#VALUE!</v>
      </c>
      <c r="K304" s="42" t="e">
        <f>IF($C$24,[1]!obget([1]!obcall("",$C304,"get",[1]!obMake("","int",K$26))),"")</f>
        <v>#VALUE!</v>
      </c>
      <c r="L304" s="42" t="e">
        <f>IF($C$24,[1]!obget([1]!obcall("",$C304,"get",[1]!obMake("","int",L$26))),"")</f>
        <v>#VALUE!</v>
      </c>
      <c r="M304" s="42" t="e">
        <f>IF($C$24,[1]!obget([1]!obcall("",$C304,"get",[1]!obMake("","int",M$26))),"")</f>
        <v>#VALUE!</v>
      </c>
      <c r="N304" s="42" t="e">
        <f>IF($C$24,[1]!obget([1]!obcall("",$C304,"getAverage")),"")</f>
        <v>#VALUE!</v>
      </c>
    </row>
    <row r="305" spans="1:14" x14ac:dyDescent="0.3">
      <c r="A305" s="28" t="str">
        <f t="shared" si="5"/>
        <v/>
      </c>
      <c r="B305" s="42"/>
      <c r="C305" s="45" t="e">
        <f>IF($C$24,[1]!obcall("IM_"&amp;B305,$B$24,"[]",[1]!obMake("","int",ROW(B305)-ROW($B$27))),"")</f>
        <v>#VALUE!</v>
      </c>
      <c r="D305" s="42" t="e">
        <f>IF($C$24,[1]!obget([1]!obcall("",$C305,"get",[1]!obMake("","int",D$26))),"")</f>
        <v>#VALUE!</v>
      </c>
      <c r="E305" s="42" t="e">
        <f>IF($C$24,[1]!obget([1]!obcall("",$C305,"get",[1]!obMake("","int",E$26))),"")</f>
        <v>#VALUE!</v>
      </c>
      <c r="F305" s="42" t="e">
        <f>IF($C$24,[1]!obget([1]!obcall("",$C305,"get",[1]!obMake("","int",F$26))),"")</f>
        <v>#VALUE!</v>
      </c>
      <c r="G305" s="42" t="e">
        <f>IF($C$24,[1]!obget([1]!obcall("",$C305,"get",[1]!obMake("","int",G$26))),"")</f>
        <v>#VALUE!</v>
      </c>
      <c r="H305" s="42" t="e">
        <f>IF($C$24,[1]!obget([1]!obcall("",$C305,"get",[1]!obMake("","int",H$26))),"")</f>
        <v>#VALUE!</v>
      </c>
      <c r="I305" s="42" t="e">
        <f>IF($C$24,[1]!obget([1]!obcall("",$C305,"get",[1]!obMake("","int",I$26))),"")</f>
        <v>#VALUE!</v>
      </c>
      <c r="J305" s="42" t="e">
        <f>IF($C$24,[1]!obget([1]!obcall("",$C305,"get",[1]!obMake("","int",J$26))),"")</f>
        <v>#VALUE!</v>
      </c>
      <c r="K305" s="42" t="e">
        <f>IF($C$24,[1]!obget([1]!obcall("",$C305,"get",[1]!obMake("","int",K$26))),"")</f>
        <v>#VALUE!</v>
      </c>
      <c r="L305" s="42" t="e">
        <f>IF($C$24,[1]!obget([1]!obcall("",$C305,"get",[1]!obMake("","int",L$26))),"")</f>
        <v>#VALUE!</v>
      </c>
      <c r="M305" s="42" t="e">
        <f>IF($C$24,[1]!obget([1]!obcall("",$C305,"get",[1]!obMake("","int",M$26))),"")</f>
        <v>#VALUE!</v>
      </c>
      <c r="N305" s="42" t="e">
        <f>IF($C$24,[1]!obget([1]!obcall("",$C305,"getAverage")),"")</f>
        <v>#VALUE!</v>
      </c>
    </row>
    <row r="306" spans="1:14" x14ac:dyDescent="0.3">
      <c r="A306" s="28" t="str">
        <f t="shared" si="5"/>
        <v/>
      </c>
      <c r="B306" s="42"/>
      <c r="C306" s="45" t="e">
        <f>IF($C$24,[1]!obcall("IM_"&amp;B306,$B$24,"[]",[1]!obMake("","int",ROW(B306)-ROW($B$27))),"")</f>
        <v>#VALUE!</v>
      </c>
      <c r="D306" s="42" t="e">
        <f>IF($C$24,[1]!obget([1]!obcall("",$C306,"get",[1]!obMake("","int",D$26))),"")</f>
        <v>#VALUE!</v>
      </c>
      <c r="E306" s="42" t="e">
        <f>IF($C$24,[1]!obget([1]!obcall("",$C306,"get",[1]!obMake("","int",E$26))),"")</f>
        <v>#VALUE!</v>
      </c>
      <c r="F306" s="42" t="e">
        <f>IF($C$24,[1]!obget([1]!obcall("",$C306,"get",[1]!obMake("","int",F$26))),"")</f>
        <v>#VALUE!</v>
      </c>
      <c r="G306" s="42" t="e">
        <f>IF($C$24,[1]!obget([1]!obcall("",$C306,"get",[1]!obMake("","int",G$26))),"")</f>
        <v>#VALUE!</v>
      </c>
      <c r="H306" s="42" t="e">
        <f>IF($C$24,[1]!obget([1]!obcall("",$C306,"get",[1]!obMake("","int",H$26))),"")</f>
        <v>#VALUE!</v>
      </c>
      <c r="I306" s="42" t="e">
        <f>IF($C$24,[1]!obget([1]!obcall("",$C306,"get",[1]!obMake("","int",I$26))),"")</f>
        <v>#VALUE!</v>
      </c>
      <c r="J306" s="42" t="e">
        <f>IF($C$24,[1]!obget([1]!obcall("",$C306,"get",[1]!obMake("","int",J$26))),"")</f>
        <v>#VALUE!</v>
      </c>
      <c r="K306" s="42" t="e">
        <f>IF($C$24,[1]!obget([1]!obcall("",$C306,"get",[1]!obMake("","int",K$26))),"")</f>
        <v>#VALUE!</v>
      </c>
      <c r="L306" s="42" t="e">
        <f>IF($C$24,[1]!obget([1]!obcall("",$C306,"get",[1]!obMake("","int",L$26))),"")</f>
        <v>#VALUE!</v>
      </c>
      <c r="M306" s="42" t="e">
        <f>IF($C$24,[1]!obget([1]!obcall("",$C306,"get",[1]!obMake("","int",M$26))),"")</f>
        <v>#VALUE!</v>
      </c>
      <c r="N306" s="42" t="e">
        <f>IF($C$24,[1]!obget([1]!obcall("",$C306,"getAverage")),"")</f>
        <v>#VALUE!</v>
      </c>
    </row>
    <row r="307" spans="1:14" x14ac:dyDescent="0.3">
      <c r="A307" s="28">
        <f t="shared" si="5"/>
        <v>28</v>
      </c>
      <c r="B307" s="42"/>
      <c r="C307" s="45" t="e">
        <f>IF($C$24,[1]!obcall("IM_"&amp;B307,$B$24,"[]",[1]!obMake("","int",ROW(B307)-ROW($B$27))),"")</f>
        <v>#VALUE!</v>
      </c>
      <c r="D307" s="42" t="e">
        <f>IF($C$24,[1]!obget([1]!obcall("",$C307,"get",[1]!obMake("","int",D$26))),"")</f>
        <v>#VALUE!</v>
      </c>
      <c r="E307" s="42" t="e">
        <f>IF($C$24,[1]!obget([1]!obcall("",$C307,"get",[1]!obMake("","int",E$26))),"")</f>
        <v>#VALUE!</v>
      </c>
      <c r="F307" s="42" t="e">
        <f>IF($C$24,[1]!obget([1]!obcall("",$C307,"get",[1]!obMake("","int",F$26))),"")</f>
        <v>#VALUE!</v>
      </c>
      <c r="G307" s="42" t="e">
        <f>IF($C$24,[1]!obget([1]!obcall("",$C307,"get",[1]!obMake("","int",G$26))),"")</f>
        <v>#VALUE!</v>
      </c>
      <c r="H307" s="42" t="e">
        <f>IF($C$24,[1]!obget([1]!obcall("",$C307,"get",[1]!obMake("","int",H$26))),"")</f>
        <v>#VALUE!</v>
      </c>
      <c r="I307" s="42" t="e">
        <f>IF($C$24,[1]!obget([1]!obcall("",$C307,"get",[1]!obMake("","int",I$26))),"")</f>
        <v>#VALUE!</v>
      </c>
      <c r="J307" s="42" t="e">
        <f>IF($C$24,[1]!obget([1]!obcall("",$C307,"get",[1]!obMake("","int",J$26))),"")</f>
        <v>#VALUE!</v>
      </c>
      <c r="K307" s="42" t="e">
        <f>IF($C$24,[1]!obget([1]!obcall("",$C307,"get",[1]!obMake("","int",K$26))),"")</f>
        <v>#VALUE!</v>
      </c>
      <c r="L307" s="42" t="e">
        <f>IF($C$24,[1]!obget([1]!obcall("",$C307,"get",[1]!obMake("","int",L$26))),"")</f>
        <v>#VALUE!</v>
      </c>
      <c r="M307" s="42" t="e">
        <f>IF($C$24,[1]!obget([1]!obcall("",$C307,"get",[1]!obMake("","int",M$26))),"")</f>
        <v>#VALUE!</v>
      </c>
      <c r="N307" s="42" t="e">
        <f>IF($C$24,[1]!obget([1]!obcall("",$C307,"getAverage")),"")</f>
        <v>#VALUE!</v>
      </c>
    </row>
    <row r="308" spans="1:14" x14ac:dyDescent="0.3">
      <c r="A308" s="28" t="str">
        <f t="shared" si="5"/>
        <v/>
      </c>
      <c r="B308" s="42"/>
      <c r="C308" s="45" t="e">
        <f>IF($C$24,[1]!obcall("IM_"&amp;B308,$B$24,"[]",[1]!obMake("","int",ROW(B308)-ROW($B$27))),"")</f>
        <v>#VALUE!</v>
      </c>
      <c r="D308" s="42" t="e">
        <f>IF($C$24,[1]!obget([1]!obcall("",$C308,"get",[1]!obMake("","int",D$26))),"")</f>
        <v>#VALUE!</v>
      </c>
      <c r="E308" s="42" t="e">
        <f>IF($C$24,[1]!obget([1]!obcall("",$C308,"get",[1]!obMake("","int",E$26))),"")</f>
        <v>#VALUE!</v>
      </c>
      <c r="F308" s="42" t="e">
        <f>IF($C$24,[1]!obget([1]!obcall("",$C308,"get",[1]!obMake("","int",F$26))),"")</f>
        <v>#VALUE!</v>
      </c>
      <c r="G308" s="42" t="e">
        <f>IF($C$24,[1]!obget([1]!obcall("",$C308,"get",[1]!obMake("","int",G$26))),"")</f>
        <v>#VALUE!</v>
      </c>
      <c r="H308" s="42" t="e">
        <f>IF($C$24,[1]!obget([1]!obcall("",$C308,"get",[1]!obMake("","int",H$26))),"")</f>
        <v>#VALUE!</v>
      </c>
      <c r="I308" s="42" t="e">
        <f>IF($C$24,[1]!obget([1]!obcall("",$C308,"get",[1]!obMake("","int",I$26))),"")</f>
        <v>#VALUE!</v>
      </c>
      <c r="J308" s="42" t="e">
        <f>IF($C$24,[1]!obget([1]!obcall("",$C308,"get",[1]!obMake("","int",J$26))),"")</f>
        <v>#VALUE!</v>
      </c>
      <c r="K308" s="42" t="e">
        <f>IF($C$24,[1]!obget([1]!obcall("",$C308,"get",[1]!obMake("","int",K$26))),"")</f>
        <v>#VALUE!</v>
      </c>
      <c r="L308" s="42" t="e">
        <f>IF($C$24,[1]!obget([1]!obcall("",$C308,"get",[1]!obMake("","int",L$26))),"")</f>
        <v>#VALUE!</v>
      </c>
      <c r="M308" s="42" t="e">
        <f>IF($C$24,[1]!obget([1]!obcall("",$C308,"get",[1]!obMake("","int",M$26))),"")</f>
        <v>#VALUE!</v>
      </c>
      <c r="N308" s="42" t="e">
        <f>IF($C$24,[1]!obget([1]!obcall("",$C308,"getAverage")),"")</f>
        <v>#VALUE!</v>
      </c>
    </row>
    <row r="309" spans="1:14" x14ac:dyDescent="0.3">
      <c r="A309" s="28" t="str">
        <f t="shared" si="5"/>
        <v/>
      </c>
      <c r="B309" s="42"/>
      <c r="C309" s="45" t="e">
        <f>IF($C$24,[1]!obcall("IM_"&amp;B309,$B$24,"[]",[1]!obMake("","int",ROW(B309)-ROW($B$27))),"")</f>
        <v>#VALUE!</v>
      </c>
      <c r="D309" s="42" t="e">
        <f>IF($C$24,[1]!obget([1]!obcall("",$C309,"get",[1]!obMake("","int",D$26))),"")</f>
        <v>#VALUE!</v>
      </c>
      <c r="E309" s="42" t="e">
        <f>IF($C$24,[1]!obget([1]!obcall("",$C309,"get",[1]!obMake("","int",E$26))),"")</f>
        <v>#VALUE!</v>
      </c>
      <c r="F309" s="42" t="e">
        <f>IF($C$24,[1]!obget([1]!obcall("",$C309,"get",[1]!obMake("","int",F$26))),"")</f>
        <v>#VALUE!</v>
      </c>
      <c r="G309" s="42" t="e">
        <f>IF($C$24,[1]!obget([1]!obcall("",$C309,"get",[1]!obMake("","int",G$26))),"")</f>
        <v>#VALUE!</v>
      </c>
      <c r="H309" s="42" t="e">
        <f>IF($C$24,[1]!obget([1]!obcall("",$C309,"get",[1]!obMake("","int",H$26))),"")</f>
        <v>#VALUE!</v>
      </c>
      <c r="I309" s="42" t="e">
        <f>IF($C$24,[1]!obget([1]!obcall("",$C309,"get",[1]!obMake("","int",I$26))),"")</f>
        <v>#VALUE!</v>
      </c>
      <c r="J309" s="42" t="e">
        <f>IF($C$24,[1]!obget([1]!obcall("",$C309,"get",[1]!obMake("","int",J$26))),"")</f>
        <v>#VALUE!</v>
      </c>
      <c r="K309" s="42" t="e">
        <f>IF($C$24,[1]!obget([1]!obcall("",$C309,"get",[1]!obMake("","int",K$26))),"")</f>
        <v>#VALUE!</v>
      </c>
      <c r="L309" s="42" t="e">
        <f>IF($C$24,[1]!obget([1]!obcall("",$C309,"get",[1]!obMake("","int",L$26))),"")</f>
        <v>#VALUE!</v>
      </c>
      <c r="M309" s="42" t="e">
        <f>IF($C$24,[1]!obget([1]!obcall("",$C309,"get",[1]!obMake("","int",M$26))),"")</f>
        <v>#VALUE!</v>
      </c>
      <c r="N309" s="42" t="e">
        <f>IF($C$24,[1]!obget([1]!obcall("",$C309,"getAverage")),"")</f>
        <v>#VALUE!</v>
      </c>
    </row>
    <row r="310" spans="1:14" x14ac:dyDescent="0.3">
      <c r="A310" s="28" t="str">
        <f t="shared" si="5"/>
        <v/>
      </c>
      <c r="B310" s="42"/>
      <c r="C310" s="45" t="e">
        <f>IF($C$24,[1]!obcall("IM_"&amp;B310,$B$24,"[]",[1]!obMake("","int",ROW(B310)-ROW($B$27))),"")</f>
        <v>#VALUE!</v>
      </c>
      <c r="D310" s="42" t="e">
        <f>IF($C$24,[1]!obget([1]!obcall("",$C310,"get",[1]!obMake("","int",D$26))),"")</f>
        <v>#VALUE!</v>
      </c>
      <c r="E310" s="42" t="e">
        <f>IF($C$24,[1]!obget([1]!obcall("",$C310,"get",[1]!obMake("","int",E$26))),"")</f>
        <v>#VALUE!</v>
      </c>
      <c r="F310" s="42" t="e">
        <f>IF($C$24,[1]!obget([1]!obcall("",$C310,"get",[1]!obMake("","int",F$26))),"")</f>
        <v>#VALUE!</v>
      </c>
      <c r="G310" s="42" t="e">
        <f>IF($C$24,[1]!obget([1]!obcall("",$C310,"get",[1]!obMake("","int",G$26))),"")</f>
        <v>#VALUE!</v>
      </c>
      <c r="H310" s="42" t="e">
        <f>IF($C$24,[1]!obget([1]!obcall("",$C310,"get",[1]!obMake("","int",H$26))),"")</f>
        <v>#VALUE!</v>
      </c>
      <c r="I310" s="42" t="e">
        <f>IF($C$24,[1]!obget([1]!obcall("",$C310,"get",[1]!obMake("","int",I$26))),"")</f>
        <v>#VALUE!</v>
      </c>
      <c r="J310" s="42" t="e">
        <f>IF($C$24,[1]!obget([1]!obcall("",$C310,"get",[1]!obMake("","int",J$26))),"")</f>
        <v>#VALUE!</v>
      </c>
      <c r="K310" s="42" t="e">
        <f>IF($C$24,[1]!obget([1]!obcall("",$C310,"get",[1]!obMake("","int",K$26))),"")</f>
        <v>#VALUE!</v>
      </c>
      <c r="L310" s="42" t="e">
        <f>IF($C$24,[1]!obget([1]!obcall("",$C310,"get",[1]!obMake("","int",L$26))),"")</f>
        <v>#VALUE!</v>
      </c>
      <c r="M310" s="42" t="e">
        <f>IF($C$24,[1]!obget([1]!obcall("",$C310,"get",[1]!obMake("","int",M$26))),"")</f>
        <v>#VALUE!</v>
      </c>
      <c r="N310" s="42" t="e">
        <f>IF($C$24,[1]!obget([1]!obcall("",$C310,"getAverage")),"")</f>
        <v>#VALUE!</v>
      </c>
    </row>
    <row r="311" spans="1:14" x14ac:dyDescent="0.3">
      <c r="A311" s="28" t="str">
        <f t="shared" si="5"/>
        <v/>
      </c>
      <c r="B311" s="42"/>
      <c r="C311" s="45" t="e">
        <f>IF($C$24,[1]!obcall("IM_"&amp;B311,$B$24,"[]",[1]!obMake("","int",ROW(B311)-ROW($B$27))),"")</f>
        <v>#VALUE!</v>
      </c>
      <c r="D311" s="42" t="e">
        <f>IF($C$24,[1]!obget([1]!obcall("",$C311,"get",[1]!obMake("","int",D$26))),"")</f>
        <v>#VALUE!</v>
      </c>
      <c r="E311" s="42" t="e">
        <f>IF($C$24,[1]!obget([1]!obcall("",$C311,"get",[1]!obMake("","int",E$26))),"")</f>
        <v>#VALUE!</v>
      </c>
      <c r="F311" s="42" t="e">
        <f>IF($C$24,[1]!obget([1]!obcall("",$C311,"get",[1]!obMake("","int",F$26))),"")</f>
        <v>#VALUE!</v>
      </c>
      <c r="G311" s="42" t="e">
        <f>IF($C$24,[1]!obget([1]!obcall("",$C311,"get",[1]!obMake("","int",G$26))),"")</f>
        <v>#VALUE!</v>
      </c>
      <c r="H311" s="42" t="e">
        <f>IF($C$24,[1]!obget([1]!obcall("",$C311,"get",[1]!obMake("","int",H$26))),"")</f>
        <v>#VALUE!</v>
      </c>
      <c r="I311" s="42" t="e">
        <f>IF($C$24,[1]!obget([1]!obcall("",$C311,"get",[1]!obMake("","int",I$26))),"")</f>
        <v>#VALUE!</v>
      </c>
      <c r="J311" s="42" t="e">
        <f>IF($C$24,[1]!obget([1]!obcall("",$C311,"get",[1]!obMake("","int",J$26))),"")</f>
        <v>#VALUE!</v>
      </c>
      <c r="K311" s="42" t="e">
        <f>IF($C$24,[1]!obget([1]!obcall("",$C311,"get",[1]!obMake("","int",K$26))),"")</f>
        <v>#VALUE!</v>
      </c>
      <c r="L311" s="42" t="e">
        <f>IF($C$24,[1]!obget([1]!obcall("",$C311,"get",[1]!obMake("","int",L$26))),"")</f>
        <v>#VALUE!</v>
      </c>
      <c r="M311" s="42" t="e">
        <f>IF($C$24,[1]!obget([1]!obcall("",$C311,"get",[1]!obMake("","int",M$26))),"")</f>
        <v>#VALUE!</v>
      </c>
      <c r="N311" s="42" t="e">
        <f>IF($C$24,[1]!obget([1]!obcall("",$C311,"getAverage")),"")</f>
        <v>#VALUE!</v>
      </c>
    </row>
    <row r="312" spans="1:14" x14ac:dyDescent="0.3">
      <c r="A312" s="28">
        <f t="shared" si="5"/>
        <v>28.5</v>
      </c>
      <c r="B312" s="42"/>
      <c r="C312" s="45" t="e">
        <f>IF($C$24,[1]!obcall("IM_"&amp;B312,$B$24,"[]",[1]!obMake("","int",ROW(B312)-ROW($B$27))),"")</f>
        <v>#VALUE!</v>
      </c>
      <c r="D312" s="42" t="e">
        <f>IF($C$24,[1]!obget([1]!obcall("",$C312,"get",[1]!obMake("","int",D$26))),"")</f>
        <v>#VALUE!</v>
      </c>
      <c r="E312" s="42" t="e">
        <f>IF($C$24,[1]!obget([1]!obcall("",$C312,"get",[1]!obMake("","int",E$26))),"")</f>
        <v>#VALUE!</v>
      </c>
      <c r="F312" s="42" t="e">
        <f>IF($C$24,[1]!obget([1]!obcall("",$C312,"get",[1]!obMake("","int",F$26))),"")</f>
        <v>#VALUE!</v>
      </c>
      <c r="G312" s="42" t="e">
        <f>IF($C$24,[1]!obget([1]!obcall("",$C312,"get",[1]!obMake("","int",G$26))),"")</f>
        <v>#VALUE!</v>
      </c>
      <c r="H312" s="42" t="e">
        <f>IF($C$24,[1]!obget([1]!obcall("",$C312,"get",[1]!obMake("","int",H$26))),"")</f>
        <v>#VALUE!</v>
      </c>
      <c r="I312" s="42" t="e">
        <f>IF($C$24,[1]!obget([1]!obcall("",$C312,"get",[1]!obMake("","int",I$26))),"")</f>
        <v>#VALUE!</v>
      </c>
      <c r="J312" s="42" t="e">
        <f>IF($C$24,[1]!obget([1]!obcall("",$C312,"get",[1]!obMake("","int",J$26))),"")</f>
        <v>#VALUE!</v>
      </c>
      <c r="K312" s="42" t="e">
        <f>IF($C$24,[1]!obget([1]!obcall("",$C312,"get",[1]!obMake("","int",K$26))),"")</f>
        <v>#VALUE!</v>
      </c>
      <c r="L312" s="42" t="e">
        <f>IF($C$24,[1]!obget([1]!obcall("",$C312,"get",[1]!obMake("","int",L$26))),"")</f>
        <v>#VALUE!</v>
      </c>
      <c r="M312" s="42" t="e">
        <f>IF($C$24,[1]!obget([1]!obcall("",$C312,"get",[1]!obMake("","int",M$26))),"")</f>
        <v>#VALUE!</v>
      </c>
      <c r="N312" s="42" t="e">
        <f>IF($C$24,[1]!obget([1]!obcall("",$C312,"getAverage")),"")</f>
        <v>#VALUE!</v>
      </c>
    </row>
    <row r="313" spans="1:14" x14ac:dyDescent="0.3">
      <c r="A313" s="28" t="str">
        <f t="shared" si="5"/>
        <v/>
      </c>
      <c r="B313" s="42"/>
      <c r="C313" s="45" t="e">
        <f>IF($C$24,[1]!obcall("IM_"&amp;B313,$B$24,"[]",[1]!obMake("","int",ROW(B313)-ROW($B$27))),"")</f>
        <v>#VALUE!</v>
      </c>
      <c r="D313" s="42" t="e">
        <f>IF($C$24,[1]!obget([1]!obcall("",$C313,"get",[1]!obMake("","int",D$26))),"")</f>
        <v>#VALUE!</v>
      </c>
      <c r="E313" s="42" t="e">
        <f>IF($C$24,[1]!obget([1]!obcall("",$C313,"get",[1]!obMake("","int",E$26))),"")</f>
        <v>#VALUE!</v>
      </c>
      <c r="F313" s="42" t="e">
        <f>IF($C$24,[1]!obget([1]!obcall("",$C313,"get",[1]!obMake("","int",F$26))),"")</f>
        <v>#VALUE!</v>
      </c>
      <c r="G313" s="42" t="e">
        <f>IF($C$24,[1]!obget([1]!obcall("",$C313,"get",[1]!obMake("","int",G$26))),"")</f>
        <v>#VALUE!</v>
      </c>
      <c r="H313" s="42" t="e">
        <f>IF($C$24,[1]!obget([1]!obcall("",$C313,"get",[1]!obMake("","int",H$26))),"")</f>
        <v>#VALUE!</v>
      </c>
      <c r="I313" s="42" t="e">
        <f>IF($C$24,[1]!obget([1]!obcall("",$C313,"get",[1]!obMake("","int",I$26))),"")</f>
        <v>#VALUE!</v>
      </c>
      <c r="J313" s="42" t="e">
        <f>IF($C$24,[1]!obget([1]!obcall("",$C313,"get",[1]!obMake("","int",J$26))),"")</f>
        <v>#VALUE!</v>
      </c>
      <c r="K313" s="42" t="e">
        <f>IF($C$24,[1]!obget([1]!obcall("",$C313,"get",[1]!obMake("","int",K$26))),"")</f>
        <v>#VALUE!</v>
      </c>
      <c r="L313" s="42" t="e">
        <f>IF($C$24,[1]!obget([1]!obcall("",$C313,"get",[1]!obMake("","int",L$26))),"")</f>
        <v>#VALUE!</v>
      </c>
      <c r="M313" s="42" t="e">
        <f>IF($C$24,[1]!obget([1]!obcall("",$C313,"get",[1]!obMake("","int",M$26))),"")</f>
        <v>#VALUE!</v>
      </c>
      <c r="N313" s="42" t="e">
        <f>IF($C$24,[1]!obget([1]!obcall("",$C313,"getAverage")),"")</f>
        <v>#VALUE!</v>
      </c>
    </row>
    <row r="314" spans="1:14" x14ac:dyDescent="0.3">
      <c r="A314" s="28" t="str">
        <f t="shared" si="5"/>
        <v/>
      </c>
      <c r="B314" s="42"/>
      <c r="C314" s="45" t="e">
        <f>IF($C$24,[1]!obcall("IM_"&amp;B314,$B$24,"[]",[1]!obMake("","int",ROW(B314)-ROW($B$27))),"")</f>
        <v>#VALUE!</v>
      </c>
      <c r="D314" s="42" t="e">
        <f>IF($C$24,[1]!obget([1]!obcall("",$C314,"get",[1]!obMake("","int",D$26))),"")</f>
        <v>#VALUE!</v>
      </c>
      <c r="E314" s="42" t="e">
        <f>IF($C$24,[1]!obget([1]!obcall("",$C314,"get",[1]!obMake("","int",E$26))),"")</f>
        <v>#VALUE!</v>
      </c>
      <c r="F314" s="42" t="e">
        <f>IF($C$24,[1]!obget([1]!obcall("",$C314,"get",[1]!obMake("","int",F$26))),"")</f>
        <v>#VALUE!</v>
      </c>
      <c r="G314" s="42" t="e">
        <f>IF($C$24,[1]!obget([1]!obcall("",$C314,"get",[1]!obMake("","int",G$26))),"")</f>
        <v>#VALUE!</v>
      </c>
      <c r="H314" s="42" t="e">
        <f>IF($C$24,[1]!obget([1]!obcall("",$C314,"get",[1]!obMake("","int",H$26))),"")</f>
        <v>#VALUE!</v>
      </c>
      <c r="I314" s="42" t="e">
        <f>IF($C$24,[1]!obget([1]!obcall("",$C314,"get",[1]!obMake("","int",I$26))),"")</f>
        <v>#VALUE!</v>
      </c>
      <c r="J314" s="42" t="e">
        <f>IF($C$24,[1]!obget([1]!obcall("",$C314,"get",[1]!obMake("","int",J$26))),"")</f>
        <v>#VALUE!</v>
      </c>
      <c r="K314" s="42" t="e">
        <f>IF($C$24,[1]!obget([1]!obcall("",$C314,"get",[1]!obMake("","int",K$26))),"")</f>
        <v>#VALUE!</v>
      </c>
      <c r="L314" s="42" t="e">
        <f>IF($C$24,[1]!obget([1]!obcall("",$C314,"get",[1]!obMake("","int",L$26))),"")</f>
        <v>#VALUE!</v>
      </c>
      <c r="M314" s="42" t="e">
        <f>IF($C$24,[1]!obget([1]!obcall("",$C314,"get",[1]!obMake("","int",M$26))),"")</f>
        <v>#VALUE!</v>
      </c>
      <c r="N314" s="42" t="e">
        <f>IF($C$24,[1]!obget([1]!obcall("",$C314,"getAverage")),"")</f>
        <v>#VALUE!</v>
      </c>
    </row>
    <row r="315" spans="1:14" x14ac:dyDescent="0.3">
      <c r="A315" s="28" t="str">
        <f t="shared" si="5"/>
        <v/>
      </c>
      <c r="B315" s="42"/>
      <c r="C315" s="45" t="e">
        <f>IF($C$24,[1]!obcall("IM_"&amp;B315,$B$24,"[]",[1]!obMake("","int",ROW(B315)-ROW($B$27))),"")</f>
        <v>#VALUE!</v>
      </c>
      <c r="D315" s="42" t="e">
        <f>IF($C$24,[1]!obget([1]!obcall("",$C315,"get",[1]!obMake("","int",D$26))),"")</f>
        <v>#VALUE!</v>
      </c>
      <c r="E315" s="42" t="e">
        <f>IF($C$24,[1]!obget([1]!obcall("",$C315,"get",[1]!obMake("","int",E$26))),"")</f>
        <v>#VALUE!</v>
      </c>
      <c r="F315" s="42" t="e">
        <f>IF($C$24,[1]!obget([1]!obcall("",$C315,"get",[1]!obMake("","int",F$26))),"")</f>
        <v>#VALUE!</v>
      </c>
      <c r="G315" s="42" t="e">
        <f>IF($C$24,[1]!obget([1]!obcall("",$C315,"get",[1]!obMake("","int",G$26))),"")</f>
        <v>#VALUE!</v>
      </c>
      <c r="H315" s="42" t="e">
        <f>IF($C$24,[1]!obget([1]!obcall("",$C315,"get",[1]!obMake("","int",H$26))),"")</f>
        <v>#VALUE!</v>
      </c>
      <c r="I315" s="42" t="e">
        <f>IF($C$24,[1]!obget([1]!obcall("",$C315,"get",[1]!obMake("","int",I$26))),"")</f>
        <v>#VALUE!</v>
      </c>
      <c r="J315" s="42" t="e">
        <f>IF($C$24,[1]!obget([1]!obcall("",$C315,"get",[1]!obMake("","int",J$26))),"")</f>
        <v>#VALUE!</v>
      </c>
      <c r="K315" s="42" t="e">
        <f>IF($C$24,[1]!obget([1]!obcall("",$C315,"get",[1]!obMake("","int",K$26))),"")</f>
        <v>#VALUE!</v>
      </c>
      <c r="L315" s="42" t="e">
        <f>IF($C$24,[1]!obget([1]!obcall("",$C315,"get",[1]!obMake("","int",L$26))),"")</f>
        <v>#VALUE!</v>
      </c>
      <c r="M315" s="42" t="e">
        <f>IF($C$24,[1]!obget([1]!obcall("",$C315,"get",[1]!obMake("","int",M$26))),"")</f>
        <v>#VALUE!</v>
      </c>
      <c r="N315" s="42" t="e">
        <f>IF($C$24,[1]!obget([1]!obcall("",$C315,"getAverage")),"")</f>
        <v>#VALUE!</v>
      </c>
    </row>
    <row r="316" spans="1:14" x14ac:dyDescent="0.3">
      <c r="A316" s="28" t="str">
        <f t="shared" si="5"/>
        <v/>
      </c>
      <c r="B316" s="42"/>
      <c r="C316" s="45" t="e">
        <f>IF($C$24,[1]!obcall("IM_"&amp;B316,$B$24,"[]",[1]!obMake("","int",ROW(B316)-ROW($B$27))),"")</f>
        <v>#VALUE!</v>
      </c>
      <c r="D316" s="42" t="e">
        <f>IF($C$24,[1]!obget([1]!obcall("",$C316,"get",[1]!obMake("","int",D$26))),"")</f>
        <v>#VALUE!</v>
      </c>
      <c r="E316" s="42" t="e">
        <f>IF($C$24,[1]!obget([1]!obcall("",$C316,"get",[1]!obMake("","int",E$26))),"")</f>
        <v>#VALUE!</v>
      </c>
      <c r="F316" s="42" t="e">
        <f>IF($C$24,[1]!obget([1]!obcall("",$C316,"get",[1]!obMake("","int",F$26))),"")</f>
        <v>#VALUE!</v>
      </c>
      <c r="G316" s="42" t="e">
        <f>IF($C$24,[1]!obget([1]!obcall("",$C316,"get",[1]!obMake("","int",G$26))),"")</f>
        <v>#VALUE!</v>
      </c>
      <c r="H316" s="42" t="e">
        <f>IF($C$24,[1]!obget([1]!obcall("",$C316,"get",[1]!obMake("","int",H$26))),"")</f>
        <v>#VALUE!</v>
      </c>
      <c r="I316" s="42" t="e">
        <f>IF($C$24,[1]!obget([1]!obcall("",$C316,"get",[1]!obMake("","int",I$26))),"")</f>
        <v>#VALUE!</v>
      </c>
      <c r="J316" s="42" t="e">
        <f>IF($C$24,[1]!obget([1]!obcall("",$C316,"get",[1]!obMake("","int",J$26))),"")</f>
        <v>#VALUE!</v>
      </c>
      <c r="K316" s="42" t="e">
        <f>IF($C$24,[1]!obget([1]!obcall("",$C316,"get",[1]!obMake("","int",K$26))),"")</f>
        <v>#VALUE!</v>
      </c>
      <c r="L316" s="42" t="e">
        <f>IF($C$24,[1]!obget([1]!obcall("",$C316,"get",[1]!obMake("","int",L$26))),"")</f>
        <v>#VALUE!</v>
      </c>
      <c r="M316" s="42" t="e">
        <f>IF($C$24,[1]!obget([1]!obcall("",$C316,"get",[1]!obMake("","int",M$26))),"")</f>
        <v>#VALUE!</v>
      </c>
      <c r="N316" s="42" t="e">
        <f>IF($C$24,[1]!obget([1]!obcall("",$C316,"getAverage")),"")</f>
        <v>#VALUE!</v>
      </c>
    </row>
    <row r="317" spans="1:14" x14ac:dyDescent="0.3">
      <c r="A317" s="28">
        <f t="shared" si="5"/>
        <v>29</v>
      </c>
      <c r="B317" s="42"/>
      <c r="C317" s="45" t="e">
        <f>IF($C$24,[1]!obcall("IM_"&amp;B317,$B$24,"[]",[1]!obMake("","int",ROW(B317)-ROW($B$27))),"")</f>
        <v>#VALUE!</v>
      </c>
      <c r="D317" s="42" t="e">
        <f>IF($C$24,[1]!obget([1]!obcall("",$C317,"get",[1]!obMake("","int",D$26))),"")</f>
        <v>#VALUE!</v>
      </c>
      <c r="E317" s="42" t="e">
        <f>IF($C$24,[1]!obget([1]!obcall("",$C317,"get",[1]!obMake("","int",E$26))),"")</f>
        <v>#VALUE!</v>
      </c>
      <c r="F317" s="42" t="e">
        <f>IF($C$24,[1]!obget([1]!obcall("",$C317,"get",[1]!obMake("","int",F$26))),"")</f>
        <v>#VALUE!</v>
      </c>
      <c r="G317" s="42" t="e">
        <f>IF($C$24,[1]!obget([1]!obcall("",$C317,"get",[1]!obMake("","int",G$26))),"")</f>
        <v>#VALUE!</v>
      </c>
      <c r="H317" s="42" t="e">
        <f>IF($C$24,[1]!obget([1]!obcall("",$C317,"get",[1]!obMake("","int",H$26))),"")</f>
        <v>#VALUE!</v>
      </c>
      <c r="I317" s="42" t="e">
        <f>IF($C$24,[1]!obget([1]!obcall("",$C317,"get",[1]!obMake("","int",I$26))),"")</f>
        <v>#VALUE!</v>
      </c>
      <c r="J317" s="42" t="e">
        <f>IF($C$24,[1]!obget([1]!obcall("",$C317,"get",[1]!obMake("","int",J$26))),"")</f>
        <v>#VALUE!</v>
      </c>
      <c r="K317" s="42" t="e">
        <f>IF($C$24,[1]!obget([1]!obcall("",$C317,"get",[1]!obMake("","int",K$26))),"")</f>
        <v>#VALUE!</v>
      </c>
      <c r="L317" s="42" t="e">
        <f>IF($C$24,[1]!obget([1]!obcall("",$C317,"get",[1]!obMake("","int",L$26))),"")</f>
        <v>#VALUE!</v>
      </c>
      <c r="M317" s="42" t="e">
        <f>IF($C$24,[1]!obget([1]!obcall("",$C317,"get",[1]!obMake("","int",M$26))),"")</f>
        <v>#VALUE!</v>
      </c>
      <c r="N317" s="42" t="e">
        <f>IF($C$24,[1]!obget([1]!obcall("",$C317,"getAverage")),"")</f>
        <v>#VALUE!</v>
      </c>
    </row>
    <row r="318" spans="1:14" x14ac:dyDescent="0.3">
      <c r="A318" s="28" t="str">
        <f t="shared" si="5"/>
        <v/>
      </c>
      <c r="B318" s="42"/>
      <c r="C318" s="45" t="e">
        <f>IF($C$24,[1]!obcall("IM_"&amp;B318,$B$24,"[]",[1]!obMake("","int",ROW(B318)-ROW($B$27))),"")</f>
        <v>#VALUE!</v>
      </c>
      <c r="D318" s="42" t="e">
        <f>IF($C$24,[1]!obget([1]!obcall("",$C318,"get",[1]!obMake("","int",D$26))),"")</f>
        <v>#VALUE!</v>
      </c>
      <c r="E318" s="42" t="e">
        <f>IF($C$24,[1]!obget([1]!obcall("",$C318,"get",[1]!obMake("","int",E$26))),"")</f>
        <v>#VALUE!</v>
      </c>
      <c r="F318" s="42" t="e">
        <f>IF($C$24,[1]!obget([1]!obcall("",$C318,"get",[1]!obMake("","int",F$26))),"")</f>
        <v>#VALUE!</v>
      </c>
      <c r="G318" s="42" t="e">
        <f>IF($C$24,[1]!obget([1]!obcall("",$C318,"get",[1]!obMake("","int",G$26))),"")</f>
        <v>#VALUE!</v>
      </c>
      <c r="H318" s="42" t="e">
        <f>IF($C$24,[1]!obget([1]!obcall("",$C318,"get",[1]!obMake("","int",H$26))),"")</f>
        <v>#VALUE!</v>
      </c>
      <c r="I318" s="42" t="e">
        <f>IF($C$24,[1]!obget([1]!obcall("",$C318,"get",[1]!obMake("","int",I$26))),"")</f>
        <v>#VALUE!</v>
      </c>
      <c r="J318" s="42" t="e">
        <f>IF($C$24,[1]!obget([1]!obcall("",$C318,"get",[1]!obMake("","int",J$26))),"")</f>
        <v>#VALUE!</v>
      </c>
      <c r="K318" s="42" t="e">
        <f>IF($C$24,[1]!obget([1]!obcall("",$C318,"get",[1]!obMake("","int",K$26))),"")</f>
        <v>#VALUE!</v>
      </c>
      <c r="L318" s="42" t="e">
        <f>IF($C$24,[1]!obget([1]!obcall("",$C318,"get",[1]!obMake("","int",L$26))),"")</f>
        <v>#VALUE!</v>
      </c>
      <c r="M318" s="42" t="e">
        <f>IF($C$24,[1]!obget([1]!obcall("",$C318,"get",[1]!obMake("","int",M$26))),"")</f>
        <v>#VALUE!</v>
      </c>
      <c r="N318" s="42" t="e">
        <f>IF($C$24,[1]!obget([1]!obcall("",$C318,"getAverage")),"")</f>
        <v>#VALUE!</v>
      </c>
    </row>
    <row r="319" spans="1:14" x14ac:dyDescent="0.3">
      <c r="A319" s="28" t="str">
        <f t="shared" si="5"/>
        <v/>
      </c>
      <c r="B319" s="42"/>
      <c r="C319" s="45" t="e">
        <f>IF($C$24,[1]!obcall("IM_"&amp;B319,$B$24,"[]",[1]!obMake("","int",ROW(B319)-ROW($B$27))),"")</f>
        <v>#VALUE!</v>
      </c>
      <c r="D319" s="42" t="e">
        <f>IF($C$24,[1]!obget([1]!obcall("",$C319,"get",[1]!obMake("","int",D$26))),"")</f>
        <v>#VALUE!</v>
      </c>
      <c r="E319" s="42" t="e">
        <f>IF($C$24,[1]!obget([1]!obcall("",$C319,"get",[1]!obMake("","int",E$26))),"")</f>
        <v>#VALUE!</v>
      </c>
      <c r="F319" s="42" t="e">
        <f>IF($C$24,[1]!obget([1]!obcall("",$C319,"get",[1]!obMake("","int",F$26))),"")</f>
        <v>#VALUE!</v>
      </c>
      <c r="G319" s="42" t="e">
        <f>IF($C$24,[1]!obget([1]!obcall("",$C319,"get",[1]!obMake("","int",G$26))),"")</f>
        <v>#VALUE!</v>
      </c>
      <c r="H319" s="42" t="e">
        <f>IF($C$24,[1]!obget([1]!obcall("",$C319,"get",[1]!obMake("","int",H$26))),"")</f>
        <v>#VALUE!</v>
      </c>
      <c r="I319" s="42" t="e">
        <f>IF($C$24,[1]!obget([1]!obcall("",$C319,"get",[1]!obMake("","int",I$26))),"")</f>
        <v>#VALUE!</v>
      </c>
      <c r="J319" s="42" t="e">
        <f>IF($C$24,[1]!obget([1]!obcall("",$C319,"get",[1]!obMake("","int",J$26))),"")</f>
        <v>#VALUE!</v>
      </c>
      <c r="K319" s="42" t="e">
        <f>IF($C$24,[1]!obget([1]!obcall("",$C319,"get",[1]!obMake("","int",K$26))),"")</f>
        <v>#VALUE!</v>
      </c>
      <c r="L319" s="42" t="e">
        <f>IF($C$24,[1]!obget([1]!obcall("",$C319,"get",[1]!obMake("","int",L$26))),"")</f>
        <v>#VALUE!</v>
      </c>
      <c r="M319" s="42" t="e">
        <f>IF($C$24,[1]!obget([1]!obcall("",$C319,"get",[1]!obMake("","int",M$26))),"")</f>
        <v>#VALUE!</v>
      </c>
      <c r="N319" s="42" t="e">
        <f>IF($C$24,[1]!obget([1]!obcall("",$C319,"getAverage")),"")</f>
        <v>#VALUE!</v>
      </c>
    </row>
    <row r="320" spans="1:14" x14ac:dyDescent="0.3">
      <c r="A320" s="28" t="str">
        <f t="shared" si="5"/>
        <v/>
      </c>
      <c r="B320" s="42"/>
      <c r="C320" s="45" t="e">
        <f>IF($C$24,[1]!obcall("IM_"&amp;B320,$B$24,"[]",[1]!obMake("","int",ROW(B320)-ROW($B$27))),"")</f>
        <v>#VALUE!</v>
      </c>
      <c r="D320" s="42" t="e">
        <f>IF($C$24,[1]!obget([1]!obcall("",$C320,"get",[1]!obMake("","int",D$26))),"")</f>
        <v>#VALUE!</v>
      </c>
      <c r="E320" s="42" t="e">
        <f>IF($C$24,[1]!obget([1]!obcall("",$C320,"get",[1]!obMake("","int",E$26))),"")</f>
        <v>#VALUE!</v>
      </c>
      <c r="F320" s="42" t="e">
        <f>IF($C$24,[1]!obget([1]!obcall("",$C320,"get",[1]!obMake("","int",F$26))),"")</f>
        <v>#VALUE!</v>
      </c>
      <c r="G320" s="42" t="e">
        <f>IF($C$24,[1]!obget([1]!obcall("",$C320,"get",[1]!obMake("","int",G$26))),"")</f>
        <v>#VALUE!</v>
      </c>
      <c r="H320" s="42" t="e">
        <f>IF($C$24,[1]!obget([1]!obcall("",$C320,"get",[1]!obMake("","int",H$26))),"")</f>
        <v>#VALUE!</v>
      </c>
      <c r="I320" s="42" t="e">
        <f>IF($C$24,[1]!obget([1]!obcall("",$C320,"get",[1]!obMake("","int",I$26))),"")</f>
        <v>#VALUE!</v>
      </c>
      <c r="J320" s="42" t="e">
        <f>IF($C$24,[1]!obget([1]!obcall("",$C320,"get",[1]!obMake("","int",J$26))),"")</f>
        <v>#VALUE!</v>
      </c>
      <c r="K320" s="42" t="e">
        <f>IF($C$24,[1]!obget([1]!obcall("",$C320,"get",[1]!obMake("","int",K$26))),"")</f>
        <v>#VALUE!</v>
      </c>
      <c r="L320" s="42" t="e">
        <f>IF($C$24,[1]!obget([1]!obcall("",$C320,"get",[1]!obMake("","int",L$26))),"")</f>
        <v>#VALUE!</v>
      </c>
      <c r="M320" s="42" t="e">
        <f>IF($C$24,[1]!obget([1]!obcall("",$C320,"get",[1]!obMake("","int",M$26))),"")</f>
        <v>#VALUE!</v>
      </c>
      <c r="N320" s="42" t="e">
        <f>IF($C$24,[1]!obget([1]!obcall("",$C320,"getAverage")),"")</f>
        <v>#VALUE!</v>
      </c>
    </row>
    <row r="321" spans="1:14" x14ac:dyDescent="0.3">
      <c r="A321" s="28" t="str">
        <f t="shared" si="5"/>
        <v/>
      </c>
      <c r="B321" s="42"/>
      <c r="C321" s="45" t="e">
        <f>IF($C$24,[1]!obcall("IM_"&amp;B321,$B$24,"[]",[1]!obMake("","int",ROW(B321)-ROW($B$27))),"")</f>
        <v>#VALUE!</v>
      </c>
      <c r="D321" s="42" t="e">
        <f>IF($C$24,[1]!obget([1]!obcall("",$C321,"get",[1]!obMake("","int",D$26))),"")</f>
        <v>#VALUE!</v>
      </c>
      <c r="E321" s="42" t="e">
        <f>IF($C$24,[1]!obget([1]!obcall("",$C321,"get",[1]!obMake("","int",E$26))),"")</f>
        <v>#VALUE!</v>
      </c>
      <c r="F321" s="42" t="e">
        <f>IF($C$24,[1]!obget([1]!obcall("",$C321,"get",[1]!obMake("","int",F$26))),"")</f>
        <v>#VALUE!</v>
      </c>
      <c r="G321" s="42" t="e">
        <f>IF($C$24,[1]!obget([1]!obcall("",$C321,"get",[1]!obMake("","int",G$26))),"")</f>
        <v>#VALUE!</v>
      </c>
      <c r="H321" s="42" t="e">
        <f>IF($C$24,[1]!obget([1]!obcall("",$C321,"get",[1]!obMake("","int",H$26))),"")</f>
        <v>#VALUE!</v>
      </c>
      <c r="I321" s="42" t="e">
        <f>IF($C$24,[1]!obget([1]!obcall("",$C321,"get",[1]!obMake("","int",I$26))),"")</f>
        <v>#VALUE!</v>
      </c>
      <c r="J321" s="42" t="e">
        <f>IF($C$24,[1]!obget([1]!obcall("",$C321,"get",[1]!obMake("","int",J$26))),"")</f>
        <v>#VALUE!</v>
      </c>
      <c r="K321" s="42" t="e">
        <f>IF($C$24,[1]!obget([1]!obcall("",$C321,"get",[1]!obMake("","int",K$26))),"")</f>
        <v>#VALUE!</v>
      </c>
      <c r="L321" s="42" t="e">
        <f>IF($C$24,[1]!obget([1]!obcall("",$C321,"get",[1]!obMake("","int",L$26))),"")</f>
        <v>#VALUE!</v>
      </c>
      <c r="M321" s="42" t="e">
        <f>IF($C$24,[1]!obget([1]!obcall("",$C321,"get",[1]!obMake("","int",M$26))),"")</f>
        <v>#VALUE!</v>
      </c>
      <c r="N321" s="42" t="e">
        <f>IF($C$24,[1]!obget([1]!obcall("",$C321,"getAverage")),"")</f>
        <v>#VALUE!</v>
      </c>
    </row>
    <row r="322" spans="1:14" x14ac:dyDescent="0.3">
      <c r="A322" s="28">
        <f t="shared" si="5"/>
        <v>29.5</v>
      </c>
      <c r="B322" s="42"/>
      <c r="C322" s="45" t="e">
        <f>IF($C$24,[1]!obcall("IM_"&amp;B322,$B$24,"[]",[1]!obMake("","int",ROW(B322)-ROW($B$27))),"")</f>
        <v>#VALUE!</v>
      </c>
      <c r="D322" s="42" t="e">
        <f>IF($C$24,[1]!obget([1]!obcall("",$C322,"get",[1]!obMake("","int",D$26))),"")</f>
        <v>#VALUE!</v>
      </c>
      <c r="E322" s="42" t="e">
        <f>IF($C$24,[1]!obget([1]!obcall("",$C322,"get",[1]!obMake("","int",E$26))),"")</f>
        <v>#VALUE!</v>
      </c>
      <c r="F322" s="42" t="e">
        <f>IF($C$24,[1]!obget([1]!obcall("",$C322,"get",[1]!obMake("","int",F$26))),"")</f>
        <v>#VALUE!</v>
      </c>
      <c r="G322" s="42" t="e">
        <f>IF($C$24,[1]!obget([1]!obcall("",$C322,"get",[1]!obMake("","int",G$26))),"")</f>
        <v>#VALUE!</v>
      </c>
      <c r="H322" s="42" t="e">
        <f>IF($C$24,[1]!obget([1]!obcall("",$C322,"get",[1]!obMake("","int",H$26))),"")</f>
        <v>#VALUE!</v>
      </c>
      <c r="I322" s="42" t="e">
        <f>IF($C$24,[1]!obget([1]!obcall("",$C322,"get",[1]!obMake("","int",I$26))),"")</f>
        <v>#VALUE!</v>
      </c>
      <c r="J322" s="42" t="e">
        <f>IF($C$24,[1]!obget([1]!obcall("",$C322,"get",[1]!obMake("","int",J$26))),"")</f>
        <v>#VALUE!</v>
      </c>
      <c r="K322" s="42" t="e">
        <f>IF($C$24,[1]!obget([1]!obcall("",$C322,"get",[1]!obMake("","int",K$26))),"")</f>
        <v>#VALUE!</v>
      </c>
      <c r="L322" s="42" t="e">
        <f>IF($C$24,[1]!obget([1]!obcall("",$C322,"get",[1]!obMake("","int",L$26))),"")</f>
        <v>#VALUE!</v>
      </c>
      <c r="M322" s="42" t="e">
        <f>IF($C$24,[1]!obget([1]!obcall("",$C322,"get",[1]!obMake("","int",M$26))),"")</f>
        <v>#VALUE!</v>
      </c>
      <c r="N322" s="42" t="e">
        <f>IF($C$24,[1]!obget([1]!obcall("",$C322,"getAverage")),"")</f>
        <v>#VALUE!</v>
      </c>
    </row>
    <row r="323" spans="1:14" x14ac:dyDescent="0.3">
      <c r="A323" s="28" t="str">
        <f t="shared" si="5"/>
        <v/>
      </c>
      <c r="B323" s="42"/>
      <c r="C323" s="45" t="e">
        <f>IF($C$24,[1]!obcall("IM_"&amp;B323,$B$24,"[]",[1]!obMake("","int",ROW(B323)-ROW($B$27))),"")</f>
        <v>#VALUE!</v>
      </c>
      <c r="D323" s="42" t="e">
        <f>IF($C$24,[1]!obget([1]!obcall("",$C323,"get",[1]!obMake("","int",D$26))),"")</f>
        <v>#VALUE!</v>
      </c>
      <c r="E323" s="42" t="e">
        <f>IF($C$24,[1]!obget([1]!obcall("",$C323,"get",[1]!obMake("","int",E$26))),"")</f>
        <v>#VALUE!</v>
      </c>
      <c r="F323" s="42" t="e">
        <f>IF($C$24,[1]!obget([1]!obcall("",$C323,"get",[1]!obMake("","int",F$26))),"")</f>
        <v>#VALUE!</v>
      </c>
      <c r="G323" s="42" t="e">
        <f>IF($C$24,[1]!obget([1]!obcall("",$C323,"get",[1]!obMake("","int",G$26))),"")</f>
        <v>#VALUE!</v>
      </c>
      <c r="H323" s="42" t="e">
        <f>IF($C$24,[1]!obget([1]!obcall("",$C323,"get",[1]!obMake("","int",H$26))),"")</f>
        <v>#VALUE!</v>
      </c>
      <c r="I323" s="42" t="e">
        <f>IF($C$24,[1]!obget([1]!obcall("",$C323,"get",[1]!obMake("","int",I$26))),"")</f>
        <v>#VALUE!</v>
      </c>
      <c r="J323" s="42" t="e">
        <f>IF($C$24,[1]!obget([1]!obcall("",$C323,"get",[1]!obMake("","int",J$26))),"")</f>
        <v>#VALUE!</v>
      </c>
      <c r="K323" s="42" t="e">
        <f>IF($C$24,[1]!obget([1]!obcall("",$C323,"get",[1]!obMake("","int",K$26))),"")</f>
        <v>#VALUE!</v>
      </c>
      <c r="L323" s="42" t="e">
        <f>IF($C$24,[1]!obget([1]!obcall("",$C323,"get",[1]!obMake("","int",L$26))),"")</f>
        <v>#VALUE!</v>
      </c>
      <c r="M323" s="42" t="e">
        <f>IF($C$24,[1]!obget([1]!obcall("",$C323,"get",[1]!obMake("","int",M$26))),"")</f>
        <v>#VALUE!</v>
      </c>
      <c r="N323" s="42" t="e">
        <f>IF($C$24,[1]!obget([1]!obcall("",$C323,"getAverage")),"")</f>
        <v>#VALUE!</v>
      </c>
    </row>
    <row r="324" spans="1:14" x14ac:dyDescent="0.3">
      <c r="A324" s="28" t="str">
        <f t="shared" si="5"/>
        <v/>
      </c>
      <c r="B324" s="42"/>
      <c r="C324" s="45" t="e">
        <f>IF($C$24,[1]!obcall("IM_"&amp;B324,$B$24,"[]",[1]!obMake("","int",ROW(B324)-ROW($B$27))),"")</f>
        <v>#VALUE!</v>
      </c>
      <c r="D324" s="42" t="e">
        <f>IF($C$24,[1]!obget([1]!obcall("",$C324,"get",[1]!obMake("","int",D$26))),"")</f>
        <v>#VALUE!</v>
      </c>
      <c r="E324" s="42" t="e">
        <f>IF($C$24,[1]!obget([1]!obcall("",$C324,"get",[1]!obMake("","int",E$26))),"")</f>
        <v>#VALUE!</v>
      </c>
      <c r="F324" s="42" t="e">
        <f>IF($C$24,[1]!obget([1]!obcall("",$C324,"get",[1]!obMake("","int",F$26))),"")</f>
        <v>#VALUE!</v>
      </c>
      <c r="G324" s="42" t="e">
        <f>IF($C$24,[1]!obget([1]!obcall("",$C324,"get",[1]!obMake("","int",G$26))),"")</f>
        <v>#VALUE!</v>
      </c>
      <c r="H324" s="42" t="e">
        <f>IF($C$24,[1]!obget([1]!obcall("",$C324,"get",[1]!obMake("","int",H$26))),"")</f>
        <v>#VALUE!</v>
      </c>
      <c r="I324" s="42" t="e">
        <f>IF($C$24,[1]!obget([1]!obcall("",$C324,"get",[1]!obMake("","int",I$26))),"")</f>
        <v>#VALUE!</v>
      </c>
      <c r="J324" s="42" t="e">
        <f>IF($C$24,[1]!obget([1]!obcall("",$C324,"get",[1]!obMake("","int",J$26))),"")</f>
        <v>#VALUE!</v>
      </c>
      <c r="K324" s="42" t="e">
        <f>IF($C$24,[1]!obget([1]!obcall("",$C324,"get",[1]!obMake("","int",K$26))),"")</f>
        <v>#VALUE!</v>
      </c>
      <c r="L324" s="42" t="e">
        <f>IF($C$24,[1]!obget([1]!obcall("",$C324,"get",[1]!obMake("","int",L$26))),"")</f>
        <v>#VALUE!</v>
      </c>
      <c r="M324" s="42" t="e">
        <f>IF($C$24,[1]!obget([1]!obcall("",$C324,"get",[1]!obMake("","int",M$26))),"")</f>
        <v>#VALUE!</v>
      </c>
      <c r="N324" s="42" t="e">
        <f>IF($C$24,[1]!obget([1]!obcall("",$C324,"getAverage")),"")</f>
        <v>#VALUE!</v>
      </c>
    </row>
    <row r="325" spans="1:14" x14ac:dyDescent="0.3">
      <c r="A325" s="28" t="str">
        <f t="shared" si="5"/>
        <v/>
      </c>
      <c r="B325" s="42"/>
      <c r="C325" s="45" t="e">
        <f>IF($C$24,[1]!obcall("IM_"&amp;B325,$B$24,"[]",[1]!obMake("","int",ROW(B325)-ROW($B$27))),"")</f>
        <v>#VALUE!</v>
      </c>
      <c r="D325" s="42" t="e">
        <f>IF($C$24,[1]!obget([1]!obcall("",$C325,"get",[1]!obMake("","int",D$26))),"")</f>
        <v>#VALUE!</v>
      </c>
      <c r="E325" s="42" t="e">
        <f>IF($C$24,[1]!obget([1]!obcall("",$C325,"get",[1]!obMake("","int",E$26))),"")</f>
        <v>#VALUE!</v>
      </c>
      <c r="F325" s="42" t="e">
        <f>IF($C$24,[1]!obget([1]!obcall("",$C325,"get",[1]!obMake("","int",F$26))),"")</f>
        <v>#VALUE!</v>
      </c>
      <c r="G325" s="42" t="e">
        <f>IF($C$24,[1]!obget([1]!obcall("",$C325,"get",[1]!obMake("","int",G$26))),"")</f>
        <v>#VALUE!</v>
      </c>
      <c r="H325" s="42" t="e">
        <f>IF($C$24,[1]!obget([1]!obcall("",$C325,"get",[1]!obMake("","int",H$26))),"")</f>
        <v>#VALUE!</v>
      </c>
      <c r="I325" s="42" t="e">
        <f>IF($C$24,[1]!obget([1]!obcall("",$C325,"get",[1]!obMake("","int",I$26))),"")</f>
        <v>#VALUE!</v>
      </c>
      <c r="J325" s="42" t="e">
        <f>IF($C$24,[1]!obget([1]!obcall("",$C325,"get",[1]!obMake("","int",J$26))),"")</f>
        <v>#VALUE!</v>
      </c>
      <c r="K325" s="42" t="e">
        <f>IF($C$24,[1]!obget([1]!obcall("",$C325,"get",[1]!obMake("","int",K$26))),"")</f>
        <v>#VALUE!</v>
      </c>
      <c r="L325" s="42" t="e">
        <f>IF($C$24,[1]!obget([1]!obcall("",$C325,"get",[1]!obMake("","int",L$26))),"")</f>
        <v>#VALUE!</v>
      </c>
      <c r="M325" s="42" t="e">
        <f>IF($C$24,[1]!obget([1]!obcall("",$C325,"get",[1]!obMake("","int",M$26))),"")</f>
        <v>#VALUE!</v>
      </c>
      <c r="N325" s="42" t="e">
        <f>IF($C$24,[1]!obget([1]!obcall("",$C325,"getAverage")),"")</f>
        <v>#VALUE!</v>
      </c>
    </row>
    <row r="326" spans="1:14" x14ac:dyDescent="0.3">
      <c r="A326" s="28" t="str">
        <f t="shared" si="5"/>
        <v/>
      </c>
      <c r="B326" s="42"/>
      <c r="C326" s="45" t="e">
        <f>IF($C$24,[1]!obcall("IM_"&amp;B326,$B$24,"[]",[1]!obMake("","int",ROW(B326)-ROW($B$27))),"")</f>
        <v>#VALUE!</v>
      </c>
      <c r="D326" s="42" t="e">
        <f>IF($C$24,[1]!obget([1]!obcall("",$C326,"get",[1]!obMake("","int",D$26))),"")</f>
        <v>#VALUE!</v>
      </c>
      <c r="E326" s="42" t="e">
        <f>IF($C$24,[1]!obget([1]!obcall("",$C326,"get",[1]!obMake("","int",E$26))),"")</f>
        <v>#VALUE!</v>
      </c>
      <c r="F326" s="42" t="e">
        <f>IF($C$24,[1]!obget([1]!obcall("",$C326,"get",[1]!obMake("","int",F$26))),"")</f>
        <v>#VALUE!</v>
      </c>
      <c r="G326" s="42" t="e">
        <f>IF($C$24,[1]!obget([1]!obcall("",$C326,"get",[1]!obMake("","int",G$26))),"")</f>
        <v>#VALUE!</v>
      </c>
      <c r="H326" s="42" t="e">
        <f>IF($C$24,[1]!obget([1]!obcall("",$C326,"get",[1]!obMake("","int",H$26))),"")</f>
        <v>#VALUE!</v>
      </c>
      <c r="I326" s="42" t="e">
        <f>IF($C$24,[1]!obget([1]!obcall("",$C326,"get",[1]!obMake("","int",I$26))),"")</f>
        <v>#VALUE!</v>
      </c>
      <c r="J326" s="42" t="e">
        <f>IF($C$24,[1]!obget([1]!obcall("",$C326,"get",[1]!obMake("","int",J$26))),"")</f>
        <v>#VALUE!</v>
      </c>
      <c r="K326" s="42" t="e">
        <f>IF($C$24,[1]!obget([1]!obcall("",$C326,"get",[1]!obMake("","int",K$26))),"")</f>
        <v>#VALUE!</v>
      </c>
      <c r="L326" s="42" t="e">
        <f>IF($C$24,[1]!obget([1]!obcall("",$C326,"get",[1]!obMake("","int",L$26))),"")</f>
        <v>#VALUE!</v>
      </c>
      <c r="M326" s="42" t="e">
        <f>IF($C$24,[1]!obget([1]!obcall("",$C326,"get",[1]!obMake("","int",M$26))),"")</f>
        <v>#VALUE!</v>
      </c>
      <c r="N326" s="42" t="e">
        <f>IF($C$24,[1]!obget([1]!obcall("",$C326,"getAverage")),"")</f>
        <v>#VALUE!</v>
      </c>
    </row>
    <row r="327" spans="1:14" x14ac:dyDescent="0.3">
      <c r="A327" s="28">
        <f t="shared" si="5"/>
        <v>30</v>
      </c>
      <c r="B327" s="42"/>
      <c r="C327" s="45" t="e">
        <f>IF($C$24,[1]!obcall("IM_"&amp;B327,$B$24,"[]",[1]!obMake("","int",ROW(B327)-ROW($B$27))),"")</f>
        <v>#VALUE!</v>
      </c>
      <c r="D327" s="42" t="e">
        <f>IF($C$24,[1]!obget([1]!obcall("",$C327,"get",[1]!obMake("","int",D$26))),"")</f>
        <v>#VALUE!</v>
      </c>
      <c r="E327" s="42" t="e">
        <f>IF($C$24,[1]!obget([1]!obcall("",$C327,"get",[1]!obMake("","int",E$26))),"")</f>
        <v>#VALUE!</v>
      </c>
      <c r="F327" s="42" t="e">
        <f>IF($C$24,[1]!obget([1]!obcall("",$C327,"get",[1]!obMake("","int",F$26))),"")</f>
        <v>#VALUE!</v>
      </c>
      <c r="G327" s="42" t="e">
        <f>IF($C$24,[1]!obget([1]!obcall("",$C327,"get",[1]!obMake("","int",G$26))),"")</f>
        <v>#VALUE!</v>
      </c>
      <c r="H327" s="42" t="e">
        <f>IF($C$24,[1]!obget([1]!obcall("",$C327,"get",[1]!obMake("","int",H$26))),"")</f>
        <v>#VALUE!</v>
      </c>
      <c r="I327" s="42" t="e">
        <f>IF($C$24,[1]!obget([1]!obcall("",$C327,"get",[1]!obMake("","int",I$26))),"")</f>
        <v>#VALUE!</v>
      </c>
      <c r="J327" s="42" t="e">
        <f>IF($C$24,[1]!obget([1]!obcall("",$C327,"get",[1]!obMake("","int",J$26))),"")</f>
        <v>#VALUE!</v>
      </c>
      <c r="K327" s="42" t="e">
        <f>IF($C$24,[1]!obget([1]!obcall("",$C327,"get",[1]!obMake("","int",K$26))),"")</f>
        <v>#VALUE!</v>
      </c>
      <c r="L327" s="42" t="e">
        <f>IF($C$24,[1]!obget([1]!obcall("",$C327,"get",[1]!obMake("","int",L$26))),"")</f>
        <v>#VALUE!</v>
      </c>
      <c r="M327" s="42" t="e">
        <f>IF($C$24,[1]!obget([1]!obcall("",$C327,"get",[1]!obMake("","int",M$26))),"")</f>
        <v>#VALUE!</v>
      </c>
      <c r="N327" s="42" t="e">
        <f>IF($C$24,[1]!obget([1]!obcall("",$C327,"getAverage")),"")</f>
        <v>#VALUE!</v>
      </c>
    </row>
    <row r="328" spans="1:14" x14ac:dyDescent="0.3">
      <c r="A328" s="28" t="str">
        <f t="shared" si="5"/>
        <v/>
      </c>
      <c r="B328" s="42"/>
      <c r="C328" s="45" t="e">
        <f>IF($C$24,[1]!obcall("IM_"&amp;B328,$B$24,"[]",[1]!obMake("","int",ROW(B328)-ROW($B$27))),"")</f>
        <v>#VALUE!</v>
      </c>
      <c r="D328" s="42" t="e">
        <f>IF($C$24,[1]!obget([1]!obcall("",$C328,"get",[1]!obMake("","int",D$26))),"")</f>
        <v>#VALUE!</v>
      </c>
      <c r="E328" s="42" t="e">
        <f>IF($C$24,[1]!obget([1]!obcall("",$C328,"get",[1]!obMake("","int",E$26))),"")</f>
        <v>#VALUE!</v>
      </c>
      <c r="F328" s="42" t="e">
        <f>IF($C$24,[1]!obget([1]!obcall("",$C328,"get",[1]!obMake("","int",F$26))),"")</f>
        <v>#VALUE!</v>
      </c>
      <c r="G328" s="42" t="e">
        <f>IF($C$24,[1]!obget([1]!obcall("",$C328,"get",[1]!obMake("","int",G$26))),"")</f>
        <v>#VALUE!</v>
      </c>
      <c r="H328" s="42" t="e">
        <f>IF($C$24,[1]!obget([1]!obcall("",$C328,"get",[1]!obMake("","int",H$26))),"")</f>
        <v>#VALUE!</v>
      </c>
      <c r="I328" s="42" t="e">
        <f>IF($C$24,[1]!obget([1]!obcall("",$C328,"get",[1]!obMake("","int",I$26))),"")</f>
        <v>#VALUE!</v>
      </c>
      <c r="J328" s="42" t="e">
        <f>IF($C$24,[1]!obget([1]!obcall("",$C328,"get",[1]!obMake("","int",J$26))),"")</f>
        <v>#VALUE!</v>
      </c>
      <c r="K328" s="42" t="e">
        <f>IF($C$24,[1]!obget([1]!obcall("",$C328,"get",[1]!obMake("","int",K$26))),"")</f>
        <v>#VALUE!</v>
      </c>
      <c r="L328" s="42" t="e">
        <f>IF($C$24,[1]!obget([1]!obcall("",$C328,"get",[1]!obMake("","int",L$26))),"")</f>
        <v>#VALUE!</v>
      </c>
      <c r="M328" s="42" t="e">
        <f>IF($C$24,[1]!obget([1]!obcall("",$C328,"get",[1]!obMake("","int",M$26))),"")</f>
        <v>#VALUE!</v>
      </c>
      <c r="N328" s="42" t="e">
        <f>IF($C$24,[1]!obget([1]!obcall("",$C328,"getAverage")),"")</f>
        <v>#VALUE!</v>
      </c>
    </row>
    <row r="329" spans="1:14" x14ac:dyDescent="0.3">
      <c r="A329" s="28" t="str">
        <f t="shared" si="5"/>
        <v/>
      </c>
      <c r="B329" s="42"/>
      <c r="C329" s="45" t="e">
        <f>IF($C$24,[1]!obcall("IM_"&amp;B329,$B$24,"[]",[1]!obMake("","int",ROW(B329)-ROW($B$27))),"")</f>
        <v>#VALUE!</v>
      </c>
      <c r="D329" s="42" t="e">
        <f>IF($C$24,[1]!obget([1]!obcall("",$C329,"get",[1]!obMake("","int",D$26))),"")</f>
        <v>#VALUE!</v>
      </c>
      <c r="E329" s="42" t="e">
        <f>IF($C$24,[1]!obget([1]!obcall("",$C329,"get",[1]!obMake("","int",E$26))),"")</f>
        <v>#VALUE!</v>
      </c>
      <c r="F329" s="42" t="e">
        <f>IF($C$24,[1]!obget([1]!obcall("",$C329,"get",[1]!obMake("","int",F$26))),"")</f>
        <v>#VALUE!</v>
      </c>
      <c r="G329" s="42" t="e">
        <f>IF($C$24,[1]!obget([1]!obcall("",$C329,"get",[1]!obMake("","int",G$26))),"")</f>
        <v>#VALUE!</v>
      </c>
      <c r="H329" s="42" t="e">
        <f>IF($C$24,[1]!obget([1]!obcall("",$C329,"get",[1]!obMake("","int",H$26))),"")</f>
        <v>#VALUE!</v>
      </c>
      <c r="I329" s="42" t="e">
        <f>IF($C$24,[1]!obget([1]!obcall("",$C329,"get",[1]!obMake("","int",I$26))),"")</f>
        <v>#VALUE!</v>
      </c>
      <c r="J329" s="42" t="e">
        <f>IF($C$24,[1]!obget([1]!obcall("",$C329,"get",[1]!obMake("","int",J$26))),"")</f>
        <v>#VALUE!</v>
      </c>
      <c r="K329" s="42" t="e">
        <f>IF($C$24,[1]!obget([1]!obcall("",$C329,"get",[1]!obMake("","int",K$26))),"")</f>
        <v>#VALUE!</v>
      </c>
      <c r="L329" s="42" t="e">
        <f>IF($C$24,[1]!obget([1]!obcall("",$C329,"get",[1]!obMake("","int",L$26))),"")</f>
        <v>#VALUE!</v>
      </c>
      <c r="M329" s="42" t="e">
        <f>IF($C$24,[1]!obget([1]!obcall("",$C329,"get",[1]!obMake("","int",M$26))),"")</f>
        <v>#VALUE!</v>
      </c>
      <c r="N329" s="42" t="e">
        <f>IF($C$24,[1]!obget([1]!obcall("",$C329,"getAverage")),"")</f>
        <v>#VALUE!</v>
      </c>
    </row>
    <row r="330" spans="1:14" x14ac:dyDescent="0.3">
      <c r="A330" s="28" t="str">
        <f t="shared" si="5"/>
        <v/>
      </c>
      <c r="B330" s="42"/>
      <c r="C330" s="45" t="e">
        <f>IF($C$24,[1]!obcall("IM_"&amp;B330,$B$24,"[]",[1]!obMake("","int",ROW(B330)-ROW($B$27))),"")</f>
        <v>#VALUE!</v>
      </c>
      <c r="D330" s="42" t="e">
        <f>IF($C$24,[1]!obget([1]!obcall("",$C330,"get",[1]!obMake("","int",D$26))),"")</f>
        <v>#VALUE!</v>
      </c>
      <c r="E330" s="42" t="e">
        <f>IF($C$24,[1]!obget([1]!obcall("",$C330,"get",[1]!obMake("","int",E$26))),"")</f>
        <v>#VALUE!</v>
      </c>
      <c r="F330" s="42" t="e">
        <f>IF($C$24,[1]!obget([1]!obcall("",$C330,"get",[1]!obMake("","int",F$26))),"")</f>
        <v>#VALUE!</v>
      </c>
      <c r="G330" s="42" t="e">
        <f>IF($C$24,[1]!obget([1]!obcall("",$C330,"get",[1]!obMake("","int",G$26))),"")</f>
        <v>#VALUE!</v>
      </c>
      <c r="H330" s="42" t="e">
        <f>IF($C$24,[1]!obget([1]!obcall("",$C330,"get",[1]!obMake("","int",H$26))),"")</f>
        <v>#VALUE!</v>
      </c>
      <c r="I330" s="42" t="e">
        <f>IF($C$24,[1]!obget([1]!obcall("",$C330,"get",[1]!obMake("","int",I$26))),"")</f>
        <v>#VALUE!</v>
      </c>
      <c r="J330" s="42" t="e">
        <f>IF($C$24,[1]!obget([1]!obcall("",$C330,"get",[1]!obMake("","int",J$26))),"")</f>
        <v>#VALUE!</v>
      </c>
      <c r="K330" s="42" t="e">
        <f>IF($C$24,[1]!obget([1]!obcall("",$C330,"get",[1]!obMake("","int",K$26))),"")</f>
        <v>#VALUE!</v>
      </c>
      <c r="L330" s="42" t="e">
        <f>IF($C$24,[1]!obget([1]!obcall("",$C330,"get",[1]!obMake("","int",L$26))),"")</f>
        <v>#VALUE!</v>
      </c>
      <c r="M330" s="42" t="e">
        <f>IF($C$24,[1]!obget([1]!obcall("",$C330,"get",[1]!obMake("","int",M$26))),"")</f>
        <v>#VALUE!</v>
      </c>
      <c r="N330" s="42" t="e">
        <f>IF($C$24,[1]!obget([1]!obcall("",$C330,"getAverage")),"")</f>
        <v>#VALUE!</v>
      </c>
    </row>
    <row r="331" spans="1:14" x14ac:dyDescent="0.3">
      <c r="A331" s="28" t="str">
        <f t="shared" si="5"/>
        <v/>
      </c>
      <c r="B331" s="42"/>
      <c r="C331" s="45" t="e">
        <f>IF($C$24,[1]!obcall("IM_"&amp;B331,$B$24,"[]",[1]!obMake("","int",ROW(B331)-ROW($B$27))),"")</f>
        <v>#VALUE!</v>
      </c>
      <c r="D331" s="42" t="e">
        <f>IF($C$24,[1]!obget([1]!obcall("",$C331,"get",[1]!obMake("","int",D$26))),"")</f>
        <v>#VALUE!</v>
      </c>
      <c r="E331" s="42" t="e">
        <f>IF($C$24,[1]!obget([1]!obcall("",$C331,"get",[1]!obMake("","int",E$26))),"")</f>
        <v>#VALUE!</v>
      </c>
      <c r="F331" s="42" t="e">
        <f>IF($C$24,[1]!obget([1]!obcall("",$C331,"get",[1]!obMake("","int",F$26))),"")</f>
        <v>#VALUE!</v>
      </c>
      <c r="G331" s="42" t="e">
        <f>IF($C$24,[1]!obget([1]!obcall("",$C331,"get",[1]!obMake("","int",G$26))),"")</f>
        <v>#VALUE!</v>
      </c>
      <c r="H331" s="42" t="e">
        <f>IF($C$24,[1]!obget([1]!obcall("",$C331,"get",[1]!obMake("","int",H$26))),"")</f>
        <v>#VALUE!</v>
      </c>
      <c r="I331" s="42" t="e">
        <f>IF($C$24,[1]!obget([1]!obcall("",$C331,"get",[1]!obMake("","int",I$26))),"")</f>
        <v>#VALUE!</v>
      </c>
      <c r="J331" s="42" t="e">
        <f>IF($C$24,[1]!obget([1]!obcall("",$C331,"get",[1]!obMake("","int",J$26))),"")</f>
        <v>#VALUE!</v>
      </c>
      <c r="K331" s="42" t="e">
        <f>IF($C$24,[1]!obget([1]!obcall("",$C331,"get",[1]!obMake("","int",K$26))),"")</f>
        <v>#VALUE!</v>
      </c>
      <c r="L331" s="42" t="e">
        <f>IF($C$24,[1]!obget([1]!obcall("",$C331,"get",[1]!obMake("","int",L$26))),"")</f>
        <v>#VALUE!</v>
      </c>
      <c r="M331" s="42" t="e">
        <f>IF($C$24,[1]!obget([1]!obcall("",$C331,"get",[1]!obMake("","int",M$26))),"")</f>
        <v>#VALUE!</v>
      </c>
      <c r="N331" s="42" t="e">
        <f>IF($C$24,[1]!obget([1]!obcall("",$C331,"getAverage")),"")</f>
        <v>#VALUE!</v>
      </c>
    </row>
    <row r="332" spans="1:14" x14ac:dyDescent="0.3">
      <c r="A332" s="28">
        <f t="shared" si="5"/>
        <v>30.5</v>
      </c>
      <c r="B332" s="42"/>
      <c r="C332" s="45" t="e">
        <f>IF($C$24,[1]!obcall("IM_"&amp;B332,$B$24,"[]",[1]!obMake("","int",ROW(B332)-ROW($B$27))),"")</f>
        <v>#VALUE!</v>
      </c>
      <c r="D332" s="42" t="e">
        <f>IF($C$24,[1]!obget([1]!obcall("",$C332,"get",[1]!obMake("","int",D$26))),"")</f>
        <v>#VALUE!</v>
      </c>
      <c r="E332" s="42" t="e">
        <f>IF($C$24,[1]!obget([1]!obcall("",$C332,"get",[1]!obMake("","int",E$26))),"")</f>
        <v>#VALUE!</v>
      </c>
      <c r="F332" s="42" t="e">
        <f>IF($C$24,[1]!obget([1]!obcall("",$C332,"get",[1]!obMake("","int",F$26))),"")</f>
        <v>#VALUE!</v>
      </c>
      <c r="G332" s="42" t="e">
        <f>IF($C$24,[1]!obget([1]!obcall("",$C332,"get",[1]!obMake("","int",G$26))),"")</f>
        <v>#VALUE!</v>
      </c>
      <c r="H332" s="42" t="e">
        <f>IF($C$24,[1]!obget([1]!obcall("",$C332,"get",[1]!obMake("","int",H$26))),"")</f>
        <v>#VALUE!</v>
      </c>
      <c r="I332" s="42" t="e">
        <f>IF($C$24,[1]!obget([1]!obcall("",$C332,"get",[1]!obMake("","int",I$26))),"")</f>
        <v>#VALUE!</v>
      </c>
      <c r="J332" s="42" t="e">
        <f>IF($C$24,[1]!obget([1]!obcall("",$C332,"get",[1]!obMake("","int",J$26))),"")</f>
        <v>#VALUE!</v>
      </c>
      <c r="K332" s="42" t="e">
        <f>IF($C$24,[1]!obget([1]!obcall("",$C332,"get",[1]!obMake("","int",K$26))),"")</f>
        <v>#VALUE!</v>
      </c>
      <c r="L332" s="42" t="e">
        <f>IF($C$24,[1]!obget([1]!obcall("",$C332,"get",[1]!obMake("","int",L$26))),"")</f>
        <v>#VALUE!</v>
      </c>
      <c r="M332" s="42" t="e">
        <f>IF($C$24,[1]!obget([1]!obcall("",$C332,"get",[1]!obMake("","int",M$26))),"")</f>
        <v>#VALUE!</v>
      </c>
      <c r="N332" s="42" t="e">
        <f>IF($C$24,[1]!obget([1]!obcall("",$C332,"getAverage")),"")</f>
        <v>#VALUE!</v>
      </c>
    </row>
    <row r="333" spans="1:14" x14ac:dyDescent="0.3">
      <c r="A333" s="28" t="str">
        <f t="shared" si="5"/>
        <v/>
      </c>
      <c r="B333" s="42"/>
      <c r="C333" s="45" t="e">
        <f>IF($C$24,[1]!obcall("IM_"&amp;B333,$B$24,"[]",[1]!obMake("","int",ROW(B333)-ROW($B$27))),"")</f>
        <v>#VALUE!</v>
      </c>
      <c r="D333" s="42" t="e">
        <f>IF($C$24,[1]!obget([1]!obcall("",$C333,"get",[1]!obMake("","int",D$26))),"")</f>
        <v>#VALUE!</v>
      </c>
      <c r="E333" s="42" t="e">
        <f>IF($C$24,[1]!obget([1]!obcall("",$C333,"get",[1]!obMake("","int",E$26))),"")</f>
        <v>#VALUE!</v>
      </c>
      <c r="F333" s="42" t="e">
        <f>IF($C$24,[1]!obget([1]!obcall("",$C333,"get",[1]!obMake("","int",F$26))),"")</f>
        <v>#VALUE!</v>
      </c>
      <c r="G333" s="42" t="e">
        <f>IF($C$24,[1]!obget([1]!obcall("",$C333,"get",[1]!obMake("","int",G$26))),"")</f>
        <v>#VALUE!</v>
      </c>
      <c r="H333" s="42" t="e">
        <f>IF($C$24,[1]!obget([1]!obcall("",$C333,"get",[1]!obMake("","int",H$26))),"")</f>
        <v>#VALUE!</v>
      </c>
      <c r="I333" s="42" t="e">
        <f>IF($C$24,[1]!obget([1]!obcall("",$C333,"get",[1]!obMake("","int",I$26))),"")</f>
        <v>#VALUE!</v>
      </c>
      <c r="J333" s="42" t="e">
        <f>IF($C$24,[1]!obget([1]!obcall("",$C333,"get",[1]!obMake("","int",J$26))),"")</f>
        <v>#VALUE!</v>
      </c>
      <c r="K333" s="42" t="e">
        <f>IF($C$24,[1]!obget([1]!obcall("",$C333,"get",[1]!obMake("","int",K$26))),"")</f>
        <v>#VALUE!</v>
      </c>
      <c r="L333" s="42" t="e">
        <f>IF($C$24,[1]!obget([1]!obcall("",$C333,"get",[1]!obMake("","int",L$26))),"")</f>
        <v>#VALUE!</v>
      </c>
      <c r="M333" s="42" t="e">
        <f>IF($C$24,[1]!obget([1]!obcall("",$C333,"get",[1]!obMake("","int",M$26))),"")</f>
        <v>#VALUE!</v>
      </c>
      <c r="N333" s="42" t="e">
        <f>IF($C$24,[1]!obget([1]!obcall("",$C333,"getAverage")),"")</f>
        <v>#VALUE!</v>
      </c>
    </row>
    <row r="334" spans="1:14" x14ac:dyDescent="0.3">
      <c r="A334" s="28" t="str">
        <f t="shared" si="5"/>
        <v/>
      </c>
      <c r="B334" s="42"/>
      <c r="C334" s="45" t="e">
        <f>IF($C$24,[1]!obcall("IM_"&amp;B334,$B$24,"[]",[1]!obMake("","int",ROW(B334)-ROW($B$27))),"")</f>
        <v>#VALUE!</v>
      </c>
      <c r="D334" s="42" t="e">
        <f>IF($C$24,[1]!obget([1]!obcall("",$C334,"get",[1]!obMake("","int",D$26))),"")</f>
        <v>#VALUE!</v>
      </c>
      <c r="E334" s="42" t="e">
        <f>IF($C$24,[1]!obget([1]!obcall("",$C334,"get",[1]!obMake("","int",E$26))),"")</f>
        <v>#VALUE!</v>
      </c>
      <c r="F334" s="42" t="e">
        <f>IF($C$24,[1]!obget([1]!obcall("",$C334,"get",[1]!obMake("","int",F$26))),"")</f>
        <v>#VALUE!</v>
      </c>
      <c r="G334" s="42" t="e">
        <f>IF($C$24,[1]!obget([1]!obcall("",$C334,"get",[1]!obMake("","int",G$26))),"")</f>
        <v>#VALUE!</v>
      </c>
      <c r="H334" s="42" t="e">
        <f>IF($C$24,[1]!obget([1]!obcall("",$C334,"get",[1]!obMake("","int",H$26))),"")</f>
        <v>#VALUE!</v>
      </c>
      <c r="I334" s="42" t="e">
        <f>IF($C$24,[1]!obget([1]!obcall("",$C334,"get",[1]!obMake("","int",I$26))),"")</f>
        <v>#VALUE!</v>
      </c>
      <c r="J334" s="42" t="e">
        <f>IF($C$24,[1]!obget([1]!obcall("",$C334,"get",[1]!obMake("","int",J$26))),"")</f>
        <v>#VALUE!</v>
      </c>
      <c r="K334" s="42" t="e">
        <f>IF($C$24,[1]!obget([1]!obcall("",$C334,"get",[1]!obMake("","int",K$26))),"")</f>
        <v>#VALUE!</v>
      </c>
      <c r="L334" s="42" t="e">
        <f>IF($C$24,[1]!obget([1]!obcall("",$C334,"get",[1]!obMake("","int",L$26))),"")</f>
        <v>#VALUE!</v>
      </c>
      <c r="M334" s="42" t="e">
        <f>IF($C$24,[1]!obget([1]!obcall("",$C334,"get",[1]!obMake("","int",M$26))),"")</f>
        <v>#VALUE!</v>
      </c>
      <c r="N334" s="42" t="e">
        <f>IF($C$24,[1]!obget([1]!obcall("",$C334,"getAverage")),"")</f>
        <v>#VALUE!</v>
      </c>
    </row>
    <row r="335" spans="1:14" x14ac:dyDescent="0.3">
      <c r="A335" s="28" t="str">
        <f t="shared" si="5"/>
        <v/>
      </c>
      <c r="B335" s="42"/>
      <c r="C335" s="45" t="e">
        <f>IF($C$24,[1]!obcall("IM_"&amp;B335,$B$24,"[]",[1]!obMake("","int",ROW(B335)-ROW($B$27))),"")</f>
        <v>#VALUE!</v>
      </c>
      <c r="D335" s="42" t="e">
        <f>IF($C$24,[1]!obget([1]!obcall("",$C335,"get",[1]!obMake("","int",D$26))),"")</f>
        <v>#VALUE!</v>
      </c>
      <c r="E335" s="42" t="e">
        <f>IF($C$24,[1]!obget([1]!obcall("",$C335,"get",[1]!obMake("","int",E$26))),"")</f>
        <v>#VALUE!</v>
      </c>
      <c r="F335" s="42" t="e">
        <f>IF($C$24,[1]!obget([1]!obcall("",$C335,"get",[1]!obMake("","int",F$26))),"")</f>
        <v>#VALUE!</v>
      </c>
      <c r="G335" s="42" t="e">
        <f>IF($C$24,[1]!obget([1]!obcall("",$C335,"get",[1]!obMake("","int",G$26))),"")</f>
        <v>#VALUE!</v>
      </c>
      <c r="H335" s="42" t="e">
        <f>IF($C$24,[1]!obget([1]!obcall("",$C335,"get",[1]!obMake("","int",H$26))),"")</f>
        <v>#VALUE!</v>
      </c>
      <c r="I335" s="42" t="e">
        <f>IF($C$24,[1]!obget([1]!obcall("",$C335,"get",[1]!obMake("","int",I$26))),"")</f>
        <v>#VALUE!</v>
      </c>
      <c r="J335" s="42" t="e">
        <f>IF($C$24,[1]!obget([1]!obcall("",$C335,"get",[1]!obMake("","int",J$26))),"")</f>
        <v>#VALUE!</v>
      </c>
      <c r="K335" s="42" t="e">
        <f>IF($C$24,[1]!obget([1]!obcall("",$C335,"get",[1]!obMake("","int",K$26))),"")</f>
        <v>#VALUE!</v>
      </c>
      <c r="L335" s="42" t="e">
        <f>IF($C$24,[1]!obget([1]!obcall("",$C335,"get",[1]!obMake("","int",L$26))),"")</f>
        <v>#VALUE!</v>
      </c>
      <c r="M335" s="42" t="e">
        <f>IF($C$24,[1]!obget([1]!obcall("",$C335,"get",[1]!obMake("","int",M$26))),"")</f>
        <v>#VALUE!</v>
      </c>
      <c r="N335" s="42" t="e">
        <f>IF($C$24,[1]!obget([1]!obcall("",$C335,"getAverage")),"")</f>
        <v>#VALUE!</v>
      </c>
    </row>
    <row r="336" spans="1:14" x14ac:dyDescent="0.3">
      <c r="A336" s="28" t="str">
        <f t="shared" si="5"/>
        <v/>
      </c>
      <c r="B336" s="42"/>
      <c r="C336" s="45" t="e">
        <f>IF($C$24,[1]!obcall("IM_"&amp;B336,$B$24,"[]",[1]!obMake("","int",ROW(B336)-ROW($B$27))),"")</f>
        <v>#VALUE!</v>
      </c>
      <c r="D336" s="42" t="e">
        <f>IF($C$24,[1]!obget([1]!obcall("",$C336,"get",[1]!obMake("","int",D$26))),"")</f>
        <v>#VALUE!</v>
      </c>
      <c r="E336" s="42" t="e">
        <f>IF($C$24,[1]!obget([1]!obcall("",$C336,"get",[1]!obMake("","int",E$26))),"")</f>
        <v>#VALUE!</v>
      </c>
      <c r="F336" s="42" t="e">
        <f>IF($C$24,[1]!obget([1]!obcall("",$C336,"get",[1]!obMake("","int",F$26))),"")</f>
        <v>#VALUE!</v>
      </c>
      <c r="G336" s="42" t="e">
        <f>IF($C$24,[1]!obget([1]!obcall("",$C336,"get",[1]!obMake("","int",G$26))),"")</f>
        <v>#VALUE!</v>
      </c>
      <c r="H336" s="42" t="e">
        <f>IF($C$24,[1]!obget([1]!obcall("",$C336,"get",[1]!obMake("","int",H$26))),"")</f>
        <v>#VALUE!</v>
      </c>
      <c r="I336" s="42" t="e">
        <f>IF($C$24,[1]!obget([1]!obcall("",$C336,"get",[1]!obMake("","int",I$26))),"")</f>
        <v>#VALUE!</v>
      </c>
      <c r="J336" s="42" t="e">
        <f>IF($C$24,[1]!obget([1]!obcall("",$C336,"get",[1]!obMake("","int",J$26))),"")</f>
        <v>#VALUE!</v>
      </c>
      <c r="K336" s="42" t="e">
        <f>IF($C$24,[1]!obget([1]!obcall("",$C336,"get",[1]!obMake("","int",K$26))),"")</f>
        <v>#VALUE!</v>
      </c>
      <c r="L336" s="42" t="e">
        <f>IF($C$24,[1]!obget([1]!obcall("",$C336,"get",[1]!obMake("","int",L$26))),"")</f>
        <v>#VALUE!</v>
      </c>
      <c r="M336" s="42" t="e">
        <f>IF($C$24,[1]!obget([1]!obcall("",$C336,"get",[1]!obMake("","int",M$26))),"")</f>
        <v>#VALUE!</v>
      </c>
      <c r="N336" s="42" t="e">
        <f>IF($C$24,[1]!obget([1]!obcall("",$C336,"getAverage")),"")</f>
        <v>#VALUE!</v>
      </c>
    </row>
    <row r="337" spans="1:14" x14ac:dyDescent="0.3">
      <c r="A337" s="28">
        <f t="shared" si="5"/>
        <v>31</v>
      </c>
      <c r="B337" s="42"/>
      <c r="C337" s="45" t="e">
        <f>IF($C$24,[1]!obcall("IM_"&amp;B337,$B$24,"[]",[1]!obMake("","int",ROW(B337)-ROW($B$27))),"")</f>
        <v>#VALUE!</v>
      </c>
      <c r="D337" s="42" t="e">
        <f>IF($C$24,[1]!obget([1]!obcall("",$C337,"get",[1]!obMake("","int",D$26))),"")</f>
        <v>#VALUE!</v>
      </c>
      <c r="E337" s="42" t="e">
        <f>IF($C$24,[1]!obget([1]!obcall("",$C337,"get",[1]!obMake("","int",E$26))),"")</f>
        <v>#VALUE!</v>
      </c>
      <c r="F337" s="42" t="e">
        <f>IF($C$24,[1]!obget([1]!obcall("",$C337,"get",[1]!obMake("","int",F$26))),"")</f>
        <v>#VALUE!</v>
      </c>
      <c r="G337" s="42" t="e">
        <f>IF($C$24,[1]!obget([1]!obcall("",$C337,"get",[1]!obMake("","int",G$26))),"")</f>
        <v>#VALUE!</v>
      </c>
      <c r="H337" s="42" t="e">
        <f>IF($C$24,[1]!obget([1]!obcall("",$C337,"get",[1]!obMake("","int",H$26))),"")</f>
        <v>#VALUE!</v>
      </c>
      <c r="I337" s="42" t="e">
        <f>IF($C$24,[1]!obget([1]!obcall("",$C337,"get",[1]!obMake("","int",I$26))),"")</f>
        <v>#VALUE!</v>
      </c>
      <c r="J337" s="42" t="e">
        <f>IF($C$24,[1]!obget([1]!obcall("",$C337,"get",[1]!obMake("","int",J$26))),"")</f>
        <v>#VALUE!</v>
      </c>
      <c r="K337" s="42" t="e">
        <f>IF($C$24,[1]!obget([1]!obcall("",$C337,"get",[1]!obMake("","int",K$26))),"")</f>
        <v>#VALUE!</v>
      </c>
      <c r="L337" s="42" t="e">
        <f>IF($C$24,[1]!obget([1]!obcall("",$C337,"get",[1]!obMake("","int",L$26))),"")</f>
        <v>#VALUE!</v>
      </c>
      <c r="M337" s="42" t="e">
        <f>IF($C$24,[1]!obget([1]!obcall("",$C337,"get",[1]!obMake("","int",M$26))),"")</f>
        <v>#VALUE!</v>
      </c>
      <c r="N337" s="42" t="e">
        <f>IF($C$24,[1]!obget([1]!obcall("",$C337,"getAverage")),"")</f>
        <v>#VALUE!</v>
      </c>
    </row>
    <row r="338" spans="1:14" x14ac:dyDescent="0.3">
      <c r="A338" s="28" t="str">
        <f t="shared" si="5"/>
        <v/>
      </c>
      <c r="B338" s="42"/>
      <c r="C338" s="45" t="e">
        <f>IF($C$24,[1]!obcall("IM_"&amp;B338,$B$24,"[]",[1]!obMake("","int",ROW(B338)-ROW($B$27))),"")</f>
        <v>#VALUE!</v>
      </c>
      <c r="D338" s="42" t="e">
        <f>IF($C$24,[1]!obget([1]!obcall("",$C338,"get",[1]!obMake("","int",D$26))),"")</f>
        <v>#VALUE!</v>
      </c>
      <c r="E338" s="42" t="e">
        <f>IF($C$24,[1]!obget([1]!obcall("",$C338,"get",[1]!obMake("","int",E$26))),"")</f>
        <v>#VALUE!</v>
      </c>
      <c r="F338" s="42" t="e">
        <f>IF($C$24,[1]!obget([1]!obcall("",$C338,"get",[1]!obMake("","int",F$26))),"")</f>
        <v>#VALUE!</v>
      </c>
      <c r="G338" s="42" t="e">
        <f>IF($C$24,[1]!obget([1]!obcall("",$C338,"get",[1]!obMake("","int",G$26))),"")</f>
        <v>#VALUE!</v>
      </c>
      <c r="H338" s="42" t="e">
        <f>IF($C$24,[1]!obget([1]!obcall("",$C338,"get",[1]!obMake("","int",H$26))),"")</f>
        <v>#VALUE!</v>
      </c>
      <c r="I338" s="42" t="e">
        <f>IF($C$24,[1]!obget([1]!obcall("",$C338,"get",[1]!obMake("","int",I$26))),"")</f>
        <v>#VALUE!</v>
      </c>
      <c r="J338" s="42" t="e">
        <f>IF($C$24,[1]!obget([1]!obcall("",$C338,"get",[1]!obMake("","int",J$26))),"")</f>
        <v>#VALUE!</v>
      </c>
      <c r="K338" s="42" t="e">
        <f>IF($C$24,[1]!obget([1]!obcall("",$C338,"get",[1]!obMake("","int",K$26))),"")</f>
        <v>#VALUE!</v>
      </c>
      <c r="L338" s="42" t="e">
        <f>IF($C$24,[1]!obget([1]!obcall("",$C338,"get",[1]!obMake("","int",L$26))),"")</f>
        <v>#VALUE!</v>
      </c>
      <c r="M338" s="42" t="e">
        <f>IF($C$24,[1]!obget([1]!obcall("",$C338,"get",[1]!obMake("","int",M$26))),"")</f>
        <v>#VALUE!</v>
      </c>
      <c r="N338" s="42" t="e">
        <f>IF($C$24,[1]!obget([1]!obcall("",$C338,"getAverage")),"")</f>
        <v>#VALUE!</v>
      </c>
    </row>
    <row r="339" spans="1:14" x14ac:dyDescent="0.3">
      <c r="A339" s="28" t="str">
        <f t="shared" si="5"/>
        <v/>
      </c>
      <c r="B339" s="42"/>
      <c r="C339" s="45" t="e">
        <f>IF($C$24,[1]!obcall("IM_"&amp;B339,$B$24,"[]",[1]!obMake("","int",ROW(B339)-ROW($B$27))),"")</f>
        <v>#VALUE!</v>
      </c>
      <c r="D339" s="42" t="e">
        <f>IF($C$24,[1]!obget([1]!obcall("",$C339,"get",[1]!obMake("","int",D$26))),"")</f>
        <v>#VALUE!</v>
      </c>
      <c r="E339" s="42" t="e">
        <f>IF($C$24,[1]!obget([1]!obcall("",$C339,"get",[1]!obMake("","int",E$26))),"")</f>
        <v>#VALUE!</v>
      </c>
      <c r="F339" s="42" t="e">
        <f>IF($C$24,[1]!obget([1]!obcall("",$C339,"get",[1]!obMake("","int",F$26))),"")</f>
        <v>#VALUE!</v>
      </c>
      <c r="G339" s="42" t="e">
        <f>IF($C$24,[1]!obget([1]!obcall("",$C339,"get",[1]!obMake("","int",G$26))),"")</f>
        <v>#VALUE!</v>
      </c>
      <c r="H339" s="42" t="e">
        <f>IF($C$24,[1]!obget([1]!obcall("",$C339,"get",[1]!obMake("","int",H$26))),"")</f>
        <v>#VALUE!</v>
      </c>
      <c r="I339" s="42" t="e">
        <f>IF($C$24,[1]!obget([1]!obcall("",$C339,"get",[1]!obMake("","int",I$26))),"")</f>
        <v>#VALUE!</v>
      </c>
      <c r="J339" s="42" t="e">
        <f>IF($C$24,[1]!obget([1]!obcall("",$C339,"get",[1]!obMake("","int",J$26))),"")</f>
        <v>#VALUE!</v>
      </c>
      <c r="K339" s="42" t="e">
        <f>IF($C$24,[1]!obget([1]!obcall("",$C339,"get",[1]!obMake("","int",K$26))),"")</f>
        <v>#VALUE!</v>
      </c>
      <c r="L339" s="42" t="e">
        <f>IF($C$24,[1]!obget([1]!obcall("",$C339,"get",[1]!obMake("","int",L$26))),"")</f>
        <v>#VALUE!</v>
      </c>
      <c r="M339" s="42" t="e">
        <f>IF($C$24,[1]!obget([1]!obcall("",$C339,"get",[1]!obMake("","int",M$26))),"")</f>
        <v>#VALUE!</v>
      </c>
      <c r="N339" s="42" t="e">
        <f>IF($C$24,[1]!obget([1]!obcall("",$C339,"getAverage")),"")</f>
        <v>#VALUE!</v>
      </c>
    </row>
    <row r="340" spans="1:14" x14ac:dyDescent="0.3">
      <c r="A340" s="28" t="str">
        <f t="shared" si="5"/>
        <v/>
      </c>
      <c r="B340" s="42"/>
      <c r="C340" s="45" t="e">
        <f>IF($C$24,[1]!obcall("IM_"&amp;B340,$B$24,"[]",[1]!obMake("","int",ROW(B340)-ROW($B$27))),"")</f>
        <v>#VALUE!</v>
      </c>
      <c r="D340" s="42" t="e">
        <f>IF($C$24,[1]!obget([1]!obcall("",$C340,"get",[1]!obMake("","int",D$26))),"")</f>
        <v>#VALUE!</v>
      </c>
      <c r="E340" s="42" t="e">
        <f>IF($C$24,[1]!obget([1]!obcall("",$C340,"get",[1]!obMake("","int",E$26))),"")</f>
        <v>#VALUE!</v>
      </c>
      <c r="F340" s="42" t="e">
        <f>IF($C$24,[1]!obget([1]!obcall("",$C340,"get",[1]!obMake("","int",F$26))),"")</f>
        <v>#VALUE!</v>
      </c>
      <c r="G340" s="42" t="e">
        <f>IF($C$24,[1]!obget([1]!obcall("",$C340,"get",[1]!obMake("","int",G$26))),"")</f>
        <v>#VALUE!</v>
      </c>
      <c r="H340" s="42" t="e">
        <f>IF($C$24,[1]!obget([1]!obcall("",$C340,"get",[1]!obMake("","int",H$26))),"")</f>
        <v>#VALUE!</v>
      </c>
      <c r="I340" s="42" t="e">
        <f>IF($C$24,[1]!obget([1]!obcall("",$C340,"get",[1]!obMake("","int",I$26))),"")</f>
        <v>#VALUE!</v>
      </c>
      <c r="J340" s="42" t="e">
        <f>IF($C$24,[1]!obget([1]!obcall("",$C340,"get",[1]!obMake("","int",J$26))),"")</f>
        <v>#VALUE!</v>
      </c>
      <c r="K340" s="42" t="e">
        <f>IF($C$24,[1]!obget([1]!obcall("",$C340,"get",[1]!obMake("","int",K$26))),"")</f>
        <v>#VALUE!</v>
      </c>
      <c r="L340" s="42" t="e">
        <f>IF($C$24,[1]!obget([1]!obcall("",$C340,"get",[1]!obMake("","int",L$26))),"")</f>
        <v>#VALUE!</v>
      </c>
      <c r="M340" s="42" t="e">
        <f>IF($C$24,[1]!obget([1]!obcall("",$C340,"get",[1]!obMake("","int",M$26))),"")</f>
        <v>#VALUE!</v>
      </c>
      <c r="N340" s="42" t="e">
        <f>IF($C$24,[1]!obget([1]!obcall("",$C340,"getAverage")),"")</f>
        <v>#VALUE!</v>
      </c>
    </row>
    <row r="341" spans="1:14" x14ac:dyDescent="0.3">
      <c r="A341" s="28" t="str">
        <f t="shared" si="5"/>
        <v/>
      </c>
      <c r="B341" s="42"/>
      <c r="C341" s="45" t="e">
        <f>IF($C$24,[1]!obcall("IM_"&amp;B341,$B$24,"[]",[1]!obMake("","int",ROW(B341)-ROW($B$27))),"")</f>
        <v>#VALUE!</v>
      </c>
      <c r="D341" s="42" t="e">
        <f>IF($C$24,[1]!obget([1]!obcall("",$C341,"get",[1]!obMake("","int",D$26))),"")</f>
        <v>#VALUE!</v>
      </c>
      <c r="E341" s="42" t="e">
        <f>IF($C$24,[1]!obget([1]!obcall("",$C341,"get",[1]!obMake("","int",E$26))),"")</f>
        <v>#VALUE!</v>
      </c>
      <c r="F341" s="42" t="e">
        <f>IF($C$24,[1]!obget([1]!obcall("",$C341,"get",[1]!obMake("","int",F$26))),"")</f>
        <v>#VALUE!</v>
      </c>
      <c r="G341" s="42" t="e">
        <f>IF($C$24,[1]!obget([1]!obcall("",$C341,"get",[1]!obMake("","int",G$26))),"")</f>
        <v>#VALUE!</v>
      </c>
      <c r="H341" s="42" t="e">
        <f>IF($C$24,[1]!obget([1]!obcall("",$C341,"get",[1]!obMake("","int",H$26))),"")</f>
        <v>#VALUE!</v>
      </c>
      <c r="I341" s="42" t="e">
        <f>IF($C$24,[1]!obget([1]!obcall("",$C341,"get",[1]!obMake("","int",I$26))),"")</f>
        <v>#VALUE!</v>
      </c>
      <c r="J341" s="42" t="e">
        <f>IF($C$24,[1]!obget([1]!obcall("",$C341,"get",[1]!obMake("","int",J$26))),"")</f>
        <v>#VALUE!</v>
      </c>
      <c r="K341" s="42" t="e">
        <f>IF($C$24,[1]!obget([1]!obcall("",$C341,"get",[1]!obMake("","int",K$26))),"")</f>
        <v>#VALUE!</v>
      </c>
      <c r="L341" s="42" t="e">
        <f>IF($C$24,[1]!obget([1]!obcall("",$C341,"get",[1]!obMake("","int",L$26))),"")</f>
        <v>#VALUE!</v>
      </c>
      <c r="M341" s="42" t="e">
        <f>IF($C$24,[1]!obget([1]!obcall("",$C341,"get",[1]!obMake("","int",M$26))),"")</f>
        <v>#VALUE!</v>
      </c>
      <c r="N341" s="42" t="e">
        <f>IF($C$24,[1]!obget([1]!obcall("",$C341,"getAverage")),"")</f>
        <v>#VALUE!</v>
      </c>
    </row>
    <row r="342" spans="1:14" x14ac:dyDescent="0.3">
      <c r="A342" s="28">
        <f t="shared" si="5"/>
        <v>31.5</v>
      </c>
      <c r="B342" s="42"/>
      <c r="C342" s="45" t="e">
        <f>IF($C$24,[1]!obcall("IM_"&amp;B342,$B$24,"[]",[1]!obMake("","int",ROW(B342)-ROW($B$27))),"")</f>
        <v>#VALUE!</v>
      </c>
      <c r="D342" s="42" t="e">
        <f>IF($C$24,[1]!obget([1]!obcall("",$C342,"get",[1]!obMake("","int",D$26))),"")</f>
        <v>#VALUE!</v>
      </c>
      <c r="E342" s="42" t="e">
        <f>IF($C$24,[1]!obget([1]!obcall("",$C342,"get",[1]!obMake("","int",E$26))),"")</f>
        <v>#VALUE!</v>
      </c>
      <c r="F342" s="42" t="e">
        <f>IF($C$24,[1]!obget([1]!obcall("",$C342,"get",[1]!obMake("","int",F$26))),"")</f>
        <v>#VALUE!</v>
      </c>
      <c r="G342" s="42" t="e">
        <f>IF($C$24,[1]!obget([1]!obcall("",$C342,"get",[1]!obMake("","int",G$26))),"")</f>
        <v>#VALUE!</v>
      </c>
      <c r="H342" s="42" t="e">
        <f>IF($C$24,[1]!obget([1]!obcall("",$C342,"get",[1]!obMake("","int",H$26))),"")</f>
        <v>#VALUE!</v>
      </c>
      <c r="I342" s="42" t="e">
        <f>IF($C$24,[1]!obget([1]!obcall("",$C342,"get",[1]!obMake("","int",I$26))),"")</f>
        <v>#VALUE!</v>
      </c>
      <c r="J342" s="42" t="e">
        <f>IF($C$24,[1]!obget([1]!obcall("",$C342,"get",[1]!obMake("","int",J$26))),"")</f>
        <v>#VALUE!</v>
      </c>
      <c r="K342" s="42" t="e">
        <f>IF($C$24,[1]!obget([1]!obcall("",$C342,"get",[1]!obMake("","int",K$26))),"")</f>
        <v>#VALUE!</v>
      </c>
      <c r="L342" s="42" t="e">
        <f>IF($C$24,[1]!obget([1]!obcall("",$C342,"get",[1]!obMake("","int",L$26))),"")</f>
        <v>#VALUE!</v>
      </c>
      <c r="M342" s="42" t="e">
        <f>IF($C$24,[1]!obget([1]!obcall("",$C342,"get",[1]!obMake("","int",M$26))),"")</f>
        <v>#VALUE!</v>
      </c>
      <c r="N342" s="42" t="e">
        <f>IF($C$24,[1]!obget([1]!obcall("",$C342,"getAverage")),"")</f>
        <v>#VALUE!</v>
      </c>
    </row>
    <row r="343" spans="1:14" x14ac:dyDescent="0.3">
      <c r="A343" s="28" t="str">
        <f t="shared" si="5"/>
        <v/>
      </c>
      <c r="B343" s="42"/>
      <c r="C343" s="45" t="e">
        <f>IF($C$24,[1]!obcall("IM_"&amp;B343,$B$24,"[]",[1]!obMake("","int",ROW(B343)-ROW($B$27))),"")</f>
        <v>#VALUE!</v>
      </c>
      <c r="D343" s="42" t="e">
        <f>IF($C$24,[1]!obget([1]!obcall("",$C343,"get",[1]!obMake("","int",D$26))),"")</f>
        <v>#VALUE!</v>
      </c>
      <c r="E343" s="42" t="e">
        <f>IF($C$24,[1]!obget([1]!obcall("",$C343,"get",[1]!obMake("","int",E$26))),"")</f>
        <v>#VALUE!</v>
      </c>
      <c r="F343" s="42" t="e">
        <f>IF($C$24,[1]!obget([1]!obcall("",$C343,"get",[1]!obMake("","int",F$26))),"")</f>
        <v>#VALUE!</v>
      </c>
      <c r="G343" s="42" t="e">
        <f>IF($C$24,[1]!obget([1]!obcall("",$C343,"get",[1]!obMake("","int",G$26))),"")</f>
        <v>#VALUE!</v>
      </c>
      <c r="H343" s="42" t="e">
        <f>IF($C$24,[1]!obget([1]!obcall("",$C343,"get",[1]!obMake("","int",H$26))),"")</f>
        <v>#VALUE!</v>
      </c>
      <c r="I343" s="42" t="e">
        <f>IF($C$24,[1]!obget([1]!obcall("",$C343,"get",[1]!obMake("","int",I$26))),"")</f>
        <v>#VALUE!</v>
      </c>
      <c r="J343" s="42" t="e">
        <f>IF($C$24,[1]!obget([1]!obcall("",$C343,"get",[1]!obMake("","int",J$26))),"")</f>
        <v>#VALUE!</v>
      </c>
      <c r="K343" s="42" t="e">
        <f>IF($C$24,[1]!obget([1]!obcall("",$C343,"get",[1]!obMake("","int",K$26))),"")</f>
        <v>#VALUE!</v>
      </c>
      <c r="L343" s="42" t="e">
        <f>IF($C$24,[1]!obget([1]!obcall("",$C343,"get",[1]!obMake("","int",L$26))),"")</f>
        <v>#VALUE!</v>
      </c>
      <c r="M343" s="42" t="e">
        <f>IF($C$24,[1]!obget([1]!obcall("",$C343,"get",[1]!obMake("","int",M$26))),"")</f>
        <v>#VALUE!</v>
      </c>
      <c r="N343" s="42" t="e">
        <f>IF($C$24,[1]!obget([1]!obcall("",$C343,"getAverage")),"")</f>
        <v>#VALUE!</v>
      </c>
    </row>
    <row r="344" spans="1:14" x14ac:dyDescent="0.3">
      <c r="A344" s="28" t="str">
        <f t="shared" si="5"/>
        <v/>
      </c>
      <c r="B344" s="42"/>
      <c r="C344" s="45" t="e">
        <f>IF($C$24,[1]!obcall("IM_"&amp;B344,$B$24,"[]",[1]!obMake("","int",ROW(B344)-ROW($B$27))),"")</f>
        <v>#VALUE!</v>
      </c>
      <c r="D344" s="42" t="e">
        <f>IF($C$24,[1]!obget([1]!obcall("",$C344,"get",[1]!obMake("","int",D$26))),"")</f>
        <v>#VALUE!</v>
      </c>
      <c r="E344" s="42" t="e">
        <f>IF($C$24,[1]!obget([1]!obcall("",$C344,"get",[1]!obMake("","int",E$26))),"")</f>
        <v>#VALUE!</v>
      </c>
      <c r="F344" s="42" t="e">
        <f>IF($C$24,[1]!obget([1]!obcall("",$C344,"get",[1]!obMake("","int",F$26))),"")</f>
        <v>#VALUE!</v>
      </c>
      <c r="G344" s="42" t="e">
        <f>IF($C$24,[1]!obget([1]!obcall("",$C344,"get",[1]!obMake("","int",G$26))),"")</f>
        <v>#VALUE!</v>
      </c>
      <c r="H344" s="42" t="e">
        <f>IF($C$24,[1]!obget([1]!obcall("",$C344,"get",[1]!obMake("","int",H$26))),"")</f>
        <v>#VALUE!</v>
      </c>
      <c r="I344" s="42" t="e">
        <f>IF($C$24,[1]!obget([1]!obcall("",$C344,"get",[1]!obMake("","int",I$26))),"")</f>
        <v>#VALUE!</v>
      </c>
      <c r="J344" s="42" t="e">
        <f>IF($C$24,[1]!obget([1]!obcall("",$C344,"get",[1]!obMake("","int",J$26))),"")</f>
        <v>#VALUE!</v>
      </c>
      <c r="K344" s="42" t="e">
        <f>IF($C$24,[1]!obget([1]!obcall("",$C344,"get",[1]!obMake("","int",K$26))),"")</f>
        <v>#VALUE!</v>
      </c>
      <c r="L344" s="42" t="e">
        <f>IF($C$24,[1]!obget([1]!obcall("",$C344,"get",[1]!obMake("","int",L$26))),"")</f>
        <v>#VALUE!</v>
      </c>
      <c r="M344" s="42" t="e">
        <f>IF($C$24,[1]!obget([1]!obcall("",$C344,"get",[1]!obMake("","int",M$26))),"")</f>
        <v>#VALUE!</v>
      </c>
      <c r="N344" s="42" t="e">
        <f>IF($C$24,[1]!obget([1]!obcall("",$C344,"getAverage")),"")</f>
        <v>#VALUE!</v>
      </c>
    </row>
    <row r="345" spans="1:14" x14ac:dyDescent="0.3">
      <c r="A345" s="28" t="str">
        <f t="shared" si="5"/>
        <v/>
      </c>
      <c r="B345" s="42"/>
      <c r="C345" s="45" t="e">
        <f>IF($C$24,[1]!obcall("IM_"&amp;B345,$B$24,"[]",[1]!obMake("","int",ROW(B345)-ROW($B$27))),"")</f>
        <v>#VALUE!</v>
      </c>
      <c r="D345" s="42" t="e">
        <f>IF($C$24,[1]!obget([1]!obcall("",$C345,"get",[1]!obMake("","int",D$26))),"")</f>
        <v>#VALUE!</v>
      </c>
      <c r="E345" s="42" t="e">
        <f>IF($C$24,[1]!obget([1]!obcall("",$C345,"get",[1]!obMake("","int",E$26))),"")</f>
        <v>#VALUE!</v>
      </c>
      <c r="F345" s="42" t="e">
        <f>IF($C$24,[1]!obget([1]!obcall("",$C345,"get",[1]!obMake("","int",F$26))),"")</f>
        <v>#VALUE!</v>
      </c>
      <c r="G345" s="42" t="e">
        <f>IF($C$24,[1]!obget([1]!obcall("",$C345,"get",[1]!obMake("","int",G$26))),"")</f>
        <v>#VALUE!</v>
      </c>
      <c r="H345" s="42" t="e">
        <f>IF($C$24,[1]!obget([1]!obcall("",$C345,"get",[1]!obMake("","int",H$26))),"")</f>
        <v>#VALUE!</v>
      </c>
      <c r="I345" s="42" t="e">
        <f>IF($C$24,[1]!obget([1]!obcall("",$C345,"get",[1]!obMake("","int",I$26))),"")</f>
        <v>#VALUE!</v>
      </c>
      <c r="J345" s="42" t="e">
        <f>IF($C$24,[1]!obget([1]!obcall("",$C345,"get",[1]!obMake("","int",J$26))),"")</f>
        <v>#VALUE!</v>
      </c>
      <c r="K345" s="42" t="e">
        <f>IF($C$24,[1]!obget([1]!obcall("",$C345,"get",[1]!obMake("","int",K$26))),"")</f>
        <v>#VALUE!</v>
      </c>
      <c r="L345" s="42" t="e">
        <f>IF($C$24,[1]!obget([1]!obcall("",$C345,"get",[1]!obMake("","int",L$26))),"")</f>
        <v>#VALUE!</v>
      </c>
      <c r="M345" s="42" t="e">
        <f>IF($C$24,[1]!obget([1]!obcall("",$C345,"get",[1]!obMake("","int",M$26))),"")</f>
        <v>#VALUE!</v>
      </c>
      <c r="N345" s="42" t="e">
        <f>IF($C$24,[1]!obget([1]!obcall("",$C345,"getAverage")),"")</f>
        <v>#VALUE!</v>
      </c>
    </row>
    <row r="346" spans="1:14" x14ac:dyDescent="0.3">
      <c r="A346" s="28" t="str">
        <f t="shared" si="5"/>
        <v/>
      </c>
      <c r="B346" s="42"/>
      <c r="C346" s="45" t="e">
        <f>IF($C$24,[1]!obcall("IM_"&amp;B346,$B$24,"[]",[1]!obMake("","int",ROW(B346)-ROW($B$27))),"")</f>
        <v>#VALUE!</v>
      </c>
      <c r="D346" s="42" t="e">
        <f>IF($C$24,[1]!obget([1]!obcall("",$C346,"get",[1]!obMake("","int",D$26))),"")</f>
        <v>#VALUE!</v>
      </c>
      <c r="E346" s="42" t="e">
        <f>IF($C$24,[1]!obget([1]!obcall("",$C346,"get",[1]!obMake("","int",E$26))),"")</f>
        <v>#VALUE!</v>
      </c>
      <c r="F346" s="42" t="e">
        <f>IF($C$24,[1]!obget([1]!obcall("",$C346,"get",[1]!obMake("","int",F$26))),"")</f>
        <v>#VALUE!</v>
      </c>
      <c r="G346" s="42" t="e">
        <f>IF($C$24,[1]!obget([1]!obcall("",$C346,"get",[1]!obMake("","int",G$26))),"")</f>
        <v>#VALUE!</v>
      </c>
      <c r="H346" s="42" t="e">
        <f>IF($C$24,[1]!obget([1]!obcall("",$C346,"get",[1]!obMake("","int",H$26))),"")</f>
        <v>#VALUE!</v>
      </c>
      <c r="I346" s="42" t="e">
        <f>IF($C$24,[1]!obget([1]!obcall("",$C346,"get",[1]!obMake("","int",I$26))),"")</f>
        <v>#VALUE!</v>
      </c>
      <c r="J346" s="42" t="e">
        <f>IF($C$24,[1]!obget([1]!obcall("",$C346,"get",[1]!obMake("","int",J$26))),"")</f>
        <v>#VALUE!</v>
      </c>
      <c r="K346" s="42" t="e">
        <f>IF($C$24,[1]!obget([1]!obcall("",$C346,"get",[1]!obMake("","int",K$26))),"")</f>
        <v>#VALUE!</v>
      </c>
      <c r="L346" s="42" t="e">
        <f>IF($C$24,[1]!obget([1]!obcall("",$C346,"get",[1]!obMake("","int",L$26))),"")</f>
        <v>#VALUE!</v>
      </c>
      <c r="M346" s="42" t="e">
        <f>IF($C$24,[1]!obget([1]!obcall("",$C346,"get",[1]!obMake("","int",M$26))),"")</f>
        <v>#VALUE!</v>
      </c>
      <c r="N346" s="42" t="e">
        <f>IF($C$24,[1]!obget([1]!obcall("",$C346,"getAverage")),"")</f>
        <v>#VALUE!</v>
      </c>
    </row>
    <row r="347" spans="1:14" x14ac:dyDescent="0.3">
      <c r="A347" s="28">
        <f t="shared" si="5"/>
        <v>32</v>
      </c>
      <c r="B347" s="42"/>
      <c r="C347" s="45" t="e">
        <f>IF($C$24,[1]!obcall("IM_"&amp;B347,$B$24,"[]",[1]!obMake("","int",ROW(B347)-ROW($B$27))),"")</f>
        <v>#VALUE!</v>
      </c>
      <c r="D347" s="42" t="e">
        <f>IF($C$24,[1]!obget([1]!obcall("",$C347,"get",[1]!obMake("","int",D$26))),"")</f>
        <v>#VALUE!</v>
      </c>
      <c r="E347" s="42" t="e">
        <f>IF($C$24,[1]!obget([1]!obcall("",$C347,"get",[1]!obMake("","int",E$26))),"")</f>
        <v>#VALUE!</v>
      </c>
      <c r="F347" s="42" t="e">
        <f>IF($C$24,[1]!obget([1]!obcall("",$C347,"get",[1]!obMake("","int",F$26))),"")</f>
        <v>#VALUE!</v>
      </c>
      <c r="G347" s="42" t="e">
        <f>IF($C$24,[1]!obget([1]!obcall("",$C347,"get",[1]!obMake("","int",G$26))),"")</f>
        <v>#VALUE!</v>
      </c>
      <c r="H347" s="42" t="e">
        <f>IF($C$24,[1]!obget([1]!obcall("",$C347,"get",[1]!obMake("","int",H$26))),"")</f>
        <v>#VALUE!</v>
      </c>
      <c r="I347" s="42" t="e">
        <f>IF($C$24,[1]!obget([1]!obcall("",$C347,"get",[1]!obMake("","int",I$26))),"")</f>
        <v>#VALUE!</v>
      </c>
      <c r="J347" s="42" t="e">
        <f>IF($C$24,[1]!obget([1]!obcall("",$C347,"get",[1]!obMake("","int",J$26))),"")</f>
        <v>#VALUE!</v>
      </c>
      <c r="K347" s="42" t="e">
        <f>IF($C$24,[1]!obget([1]!obcall("",$C347,"get",[1]!obMake("","int",K$26))),"")</f>
        <v>#VALUE!</v>
      </c>
      <c r="L347" s="42" t="e">
        <f>IF($C$24,[1]!obget([1]!obcall("",$C347,"get",[1]!obMake("","int",L$26))),"")</f>
        <v>#VALUE!</v>
      </c>
      <c r="M347" s="42" t="e">
        <f>IF($C$24,[1]!obget([1]!obcall("",$C347,"get",[1]!obMake("","int",M$26))),"")</f>
        <v>#VALUE!</v>
      </c>
      <c r="N347" s="42" t="e">
        <f>IF($C$24,[1]!obget([1]!obcall("",$C347,"getAverage")),"")</f>
        <v>#VALUE!</v>
      </c>
    </row>
    <row r="348" spans="1:14" x14ac:dyDescent="0.3">
      <c r="A348" s="28" t="str">
        <f t="shared" si="5"/>
        <v/>
      </c>
      <c r="B348" s="42"/>
      <c r="C348" s="45" t="e">
        <f>IF($C$24,[1]!obcall("IM_"&amp;B348,$B$24,"[]",[1]!obMake("","int",ROW(B348)-ROW($B$27))),"")</f>
        <v>#VALUE!</v>
      </c>
      <c r="D348" s="42" t="e">
        <f>IF($C$24,[1]!obget([1]!obcall("",$C348,"get",[1]!obMake("","int",D$26))),"")</f>
        <v>#VALUE!</v>
      </c>
      <c r="E348" s="42" t="e">
        <f>IF($C$24,[1]!obget([1]!obcall("",$C348,"get",[1]!obMake("","int",E$26))),"")</f>
        <v>#VALUE!</v>
      </c>
      <c r="F348" s="42" t="e">
        <f>IF($C$24,[1]!obget([1]!obcall("",$C348,"get",[1]!obMake("","int",F$26))),"")</f>
        <v>#VALUE!</v>
      </c>
      <c r="G348" s="42" t="e">
        <f>IF($C$24,[1]!obget([1]!obcall("",$C348,"get",[1]!obMake("","int",G$26))),"")</f>
        <v>#VALUE!</v>
      </c>
      <c r="H348" s="42" t="e">
        <f>IF($C$24,[1]!obget([1]!obcall("",$C348,"get",[1]!obMake("","int",H$26))),"")</f>
        <v>#VALUE!</v>
      </c>
      <c r="I348" s="42" t="e">
        <f>IF($C$24,[1]!obget([1]!obcall("",$C348,"get",[1]!obMake("","int",I$26))),"")</f>
        <v>#VALUE!</v>
      </c>
      <c r="J348" s="42" t="e">
        <f>IF($C$24,[1]!obget([1]!obcall("",$C348,"get",[1]!obMake("","int",J$26))),"")</f>
        <v>#VALUE!</v>
      </c>
      <c r="K348" s="42" t="e">
        <f>IF($C$24,[1]!obget([1]!obcall("",$C348,"get",[1]!obMake("","int",K$26))),"")</f>
        <v>#VALUE!</v>
      </c>
      <c r="L348" s="42" t="e">
        <f>IF($C$24,[1]!obget([1]!obcall("",$C348,"get",[1]!obMake("","int",L$26))),"")</f>
        <v>#VALUE!</v>
      </c>
      <c r="M348" s="42" t="e">
        <f>IF($C$24,[1]!obget([1]!obcall("",$C348,"get",[1]!obMake("","int",M$26))),"")</f>
        <v>#VALUE!</v>
      </c>
      <c r="N348" s="42" t="e">
        <f>IF($C$24,[1]!obget([1]!obcall("",$C348,"getAverage")),"")</f>
        <v>#VALUE!</v>
      </c>
    </row>
    <row r="349" spans="1:14" x14ac:dyDescent="0.3">
      <c r="A349" s="28" t="str">
        <f t="shared" ref="A349:A412" si="6">IF($C$24,IF(MOD((ROW(A349)-ROW($A$27))*$C$20,$C$21/10)&lt;0.0001,(ROW(A349)-ROW($A$27))*$C$20,""),"")</f>
        <v/>
      </c>
      <c r="B349" s="42"/>
      <c r="C349" s="45" t="e">
        <f>IF($C$24,[1]!obcall("IM_"&amp;B349,$B$24,"[]",[1]!obMake("","int",ROW(B349)-ROW($B$27))),"")</f>
        <v>#VALUE!</v>
      </c>
      <c r="D349" s="42" t="e">
        <f>IF($C$24,[1]!obget([1]!obcall("",$C349,"get",[1]!obMake("","int",D$26))),"")</f>
        <v>#VALUE!</v>
      </c>
      <c r="E349" s="42" t="e">
        <f>IF($C$24,[1]!obget([1]!obcall("",$C349,"get",[1]!obMake("","int",E$26))),"")</f>
        <v>#VALUE!</v>
      </c>
      <c r="F349" s="42" t="e">
        <f>IF($C$24,[1]!obget([1]!obcall("",$C349,"get",[1]!obMake("","int",F$26))),"")</f>
        <v>#VALUE!</v>
      </c>
      <c r="G349" s="42" t="e">
        <f>IF($C$24,[1]!obget([1]!obcall("",$C349,"get",[1]!obMake("","int",G$26))),"")</f>
        <v>#VALUE!</v>
      </c>
      <c r="H349" s="42" t="e">
        <f>IF($C$24,[1]!obget([1]!obcall("",$C349,"get",[1]!obMake("","int",H$26))),"")</f>
        <v>#VALUE!</v>
      </c>
      <c r="I349" s="42" t="e">
        <f>IF($C$24,[1]!obget([1]!obcall("",$C349,"get",[1]!obMake("","int",I$26))),"")</f>
        <v>#VALUE!</v>
      </c>
      <c r="J349" s="42" t="e">
        <f>IF($C$24,[1]!obget([1]!obcall("",$C349,"get",[1]!obMake("","int",J$26))),"")</f>
        <v>#VALUE!</v>
      </c>
      <c r="K349" s="42" t="e">
        <f>IF($C$24,[1]!obget([1]!obcall("",$C349,"get",[1]!obMake("","int",K$26))),"")</f>
        <v>#VALUE!</v>
      </c>
      <c r="L349" s="42" t="e">
        <f>IF($C$24,[1]!obget([1]!obcall("",$C349,"get",[1]!obMake("","int",L$26))),"")</f>
        <v>#VALUE!</v>
      </c>
      <c r="M349" s="42" t="e">
        <f>IF($C$24,[1]!obget([1]!obcall("",$C349,"get",[1]!obMake("","int",M$26))),"")</f>
        <v>#VALUE!</v>
      </c>
      <c r="N349" s="42" t="e">
        <f>IF($C$24,[1]!obget([1]!obcall("",$C349,"getAverage")),"")</f>
        <v>#VALUE!</v>
      </c>
    </row>
    <row r="350" spans="1:14" x14ac:dyDescent="0.3">
      <c r="A350" s="28" t="str">
        <f t="shared" si="6"/>
        <v/>
      </c>
      <c r="B350" s="42"/>
      <c r="C350" s="45" t="e">
        <f>IF($C$24,[1]!obcall("IM_"&amp;B350,$B$24,"[]",[1]!obMake("","int",ROW(B350)-ROW($B$27))),"")</f>
        <v>#VALUE!</v>
      </c>
      <c r="D350" s="42" t="e">
        <f>IF($C$24,[1]!obget([1]!obcall("",$C350,"get",[1]!obMake("","int",D$26))),"")</f>
        <v>#VALUE!</v>
      </c>
      <c r="E350" s="42" t="e">
        <f>IF($C$24,[1]!obget([1]!obcall("",$C350,"get",[1]!obMake("","int",E$26))),"")</f>
        <v>#VALUE!</v>
      </c>
      <c r="F350" s="42" t="e">
        <f>IF($C$24,[1]!obget([1]!obcall("",$C350,"get",[1]!obMake("","int",F$26))),"")</f>
        <v>#VALUE!</v>
      </c>
      <c r="G350" s="42" t="e">
        <f>IF($C$24,[1]!obget([1]!obcall("",$C350,"get",[1]!obMake("","int",G$26))),"")</f>
        <v>#VALUE!</v>
      </c>
      <c r="H350" s="42" t="e">
        <f>IF($C$24,[1]!obget([1]!obcall("",$C350,"get",[1]!obMake("","int",H$26))),"")</f>
        <v>#VALUE!</v>
      </c>
      <c r="I350" s="42" t="e">
        <f>IF($C$24,[1]!obget([1]!obcall("",$C350,"get",[1]!obMake("","int",I$26))),"")</f>
        <v>#VALUE!</v>
      </c>
      <c r="J350" s="42" t="e">
        <f>IF($C$24,[1]!obget([1]!obcall("",$C350,"get",[1]!obMake("","int",J$26))),"")</f>
        <v>#VALUE!</v>
      </c>
      <c r="K350" s="42" t="e">
        <f>IF($C$24,[1]!obget([1]!obcall("",$C350,"get",[1]!obMake("","int",K$26))),"")</f>
        <v>#VALUE!</v>
      </c>
      <c r="L350" s="42" t="e">
        <f>IF($C$24,[1]!obget([1]!obcall("",$C350,"get",[1]!obMake("","int",L$26))),"")</f>
        <v>#VALUE!</v>
      </c>
      <c r="M350" s="42" t="e">
        <f>IF($C$24,[1]!obget([1]!obcall("",$C350,"get",[1]!obMake("","int",M$26))),"")</f>
        <v>#VALUE!</v>
      </c>
      <c r="N350" s="42" t="e">
        <f>IF($C$24,[1]!obget([1]!obcall("",$C350,"getAverage")),"")</f>
        <v>#VALUE!</v>
      </c>
    </row>
    <row r="351" spans="1:14" x14ac:dyDescent="0.3">
      <c r="A351" s="28" t="str">
        <f t="shared" si="6"/>
        <v/>
      </c>
      <c r="B351" s="42"/>
      <c r="C351" s="45" t="e">
        <f>IF($C$24,[1]!obcall("IM_"&amp;B351,$B$24,"[]",[1]!obMake("","int",ROW(B351)-ROW($B$27))),"")</f>
        <v>#VALUE!</v>
      </c>
      <c r="D351" s="42" t="e">
        <f>IF($C$24,[1]!obget([1]!obcall("",$C351,"get",[1]!obMake("","int",D$26))),"")</f>
        <v>#VALUE!</v>
      </c>
      <c r="E351" s="42" t="e">
        <f>IF($C$24,[1]!obget([1]!obcall("",$C351,"get",[1]!obMake("","int",E$26))),"")</f>
        <v>#VALUE!</v>
      </c>
      <c r="F351" s="42" t="e">
        <f>IF($C$24,[1]!obget([1]!obcall("",$C351,"get",[1]!obMake("","int",F$26))),"")</f>
        <v>#VALUE!</v>
      </c>
      <c r="G351" s="42" t="e">
        <f>IF($C$24,[1]!obget([1]!obcall("",$C351,"get",[1]!obMake("","int",G$26))),"")</f>
        <v>#VALUE!</v>
      </c>
      <c r="H351" s="42" t="e">
        <f>IF($C$24,[1]!obget([1]!obcall("",$C351,"get",[1]!obMake("","int",H$26))),"")</f>
        <v>#VALUE!</v>
      </c>
      <c r="I351" s="42" t="e">
        <f>IF($C$24,[1]!obget([1]!obcall("",$C351,"get",[1]!obMake("","int",I$26))),"")</f>
        <v>#VALUE!</v>
      </c>
      <c r="J351" s="42" t="e">
        <f>IF($C$24,[1]!obget([1]!obcall("",$C351,"get",[1]!obMake("","int",J$26))),"")</f>
        <v>#VALUE!</v>
      </c>
      <c r="K351" s="42" t="e">
        <f>IF($C$24,[1]!obget([1]!obcall("",$C351,"get",[1]!obMake("","int",K$26))),"")</f>
        <v>#VALUE!</v>
      </c>
      <c r="L351" s="42" t="e">
        <f>IF($C$24,[1]!obget([1]!obcall("",$C351,"get",[1]!obMake("","int",L$26))),"")</f>
        <v>#VALUE!</v>
      </c>
      <c r="M351" s="42" t="e">
        <f>IF($C$24,[1]!obget([1]!obcall("",$C351,"get",[1]!obMake("","int",M$26))),"")</f>
        <v>#VALUE!</v>
      </c>
      <c r="N351" s="42" t="e">
        <f>IF($C$24,[1]!obget([1]!obcall("",$C351,"getAverage")),"")</f>
        <v>#VALUE!</v>
      </c>
    </row>
    <row r="352" spans="1:14" x14ac:dyDescent="0.3">
      <c r="A352" s="28">
        <f t="shared" si="6"/>
        <v>32.5</v>
      </c>
      <c r="B352" s="42"/>
      <c r="C352" s="45" t="e">
        <f>IF($C$24,[1]!obcall("IM_"&amp;B352,$B$24,"[]",[1]!obMake("","int",ROW(B352)-ROW($B$27))),"")</f>
        <v>#VALUE!</v>
      </c>
      <c r="D352" s="42" t="e">
        <f>IF($C$24,[1]!obget([1]!obcall("",$C352,"get",[1]!obMake("","int",D$26))),"")</f>
        <v>#VALUE!</v>
      </c>
      <c r="E352" s="42" t="e">
        <f>IF($C$24,[1]!obget([1]!obcall("",$C352,"get",[1]!obMake("","int",E$26))),"")</f>
        <v>#VALUE!</v>
      </c>
      <c r="F352" s="42" t="e">
        <f>IF($C$24,[1]!obget([1]!obcall("",$C352,"get",[1]!obMake("","int",F$26))),"")</f>
        <v>#VALUE!</v>
      </c>
      <c r="G352" s="42" t="e">
        <f>IF($C$24,[1]!obget([1]!obcall("",$C352,"get",[1]!obMake("","int",G$26))),"")</f>
        <v>#VALUE!</v>
      </c>
      <c r="H352" s="42" t="e">
        <f>IF($C$24,[1]!obget([1]!obcall("",$C352,"get",[1]!obMake("","int",H$26))),"")</f>
        <v>#VALUE!</v>
      </c>
      <c r="I352" s="42" t="e">
        <f>IF($C$24,[1]!obget([1]!obcall("",$C352,"get",[1]!obMake("","int",I$26))),"")</f>
        <v>#VALUE!</v>
      </c>
      <c r="J352" s="42" t="e">
        <f>IF($C$24,[1]!obget([1]!obcall("",$C352,"get",[1]!obMake("","int",J$26))),"")</f>
        <v>#VALUE!</v>
      </c>
      <c r="K352" s="42" t="e">
        <f>IF($C$24,[1]!obget([1]!obcall("",$C352,"get",[1]!obMake("","int",K$26))),"")</f>
        <v>#VALUE!</v>
      </c>
      <c r="L352" s="42" t="e">
        <f>IF($C$24,[1]!obget([1]!obcall("",$C352,"get",[1]!obMake("","int",L$26))),"")</f>
        <v>#VALUE!</v>
      </c>
      <c r="M352" s="42" t="e">
        <f>IF($C$24,[1]!obget([1]!obcall("",$C352,"get",[1]!obMake("","int",M$26))),"")</f>
        <v>#VALUE!</v>
      </c>
      <c r="N352" s="42" t="e">
        <f>IF($C$24,[1]!obget([1]!obcall("",$C352,"getAverage")),"")</f>
        <v>#VALUE!</v>
      </c>
    </row>
    <row r="353" spans="1:14" x14ac:dyDescent="0.3">
      <c r="A353" s="28" t="str">
        <f t="shared" si="6"/>
        <v/>
      </c>
      <c r="B353" s="42"/>
      <c r="C353" s="45" t="e">
        <f>IF($C$24,[1]!obcall("IM_"&amp;B353,$B$24,"[]",[1]!obMake("","int",ROW(B353)-ROW($B$27))),"")</f>
        <v>#VALUE!</v>
      </c>
      <c r="D353" s="42" t="e">
        <f>IF($C$24,[1]!obget([1]!obcall("",$C353,"get",[1]!obMake("","int",D$26))),"")</f>
        <v>#VALUE!</v>
      </c>
      <c r="E353" s="42" t="e">
        <f>IF($C$24,[1]!obget([1]!obcall("",$C353,"get",[1]!obMake("","int",E$26))),"")</f>
        <v>#VALUE!</v>
      </c>
      <c r="F353" s="42" t="e">
        <f>IF($C$24,[1]!obget([1]!obcall("",$C353,"get",[1]!obMake("","int",F$26))),"")</f>
        <v>#VALUE!</v>
      </c>
      <c r="G353" s="42" t="e">
        <f>IF($C$24,[1]!obget([1]!obcall("",$C353,"get",[1]!obMake("","int",G$26))),"")</f>
        <v>#VALUE!</v>
      </c>
      <c r="H353" s="42" t="e">
        <f>IF($C$24,[1]!obget([1]!obcall("",$C353,"get",[1]!obMake("","int",H$26))),"")</f>
        <v>#VALUE!</v>
      </c>
      <c r="I353" s="42" t="e">
        <f>IF($C$24,[1]!obget([1]!obcall("",$C353,"get",[1]!obMake("","int",I$26))),"")</f>
        <v>#VALUE!</v>
      </c>
      <c r="J353" s="42" t="e">
        <f>IF($C$24,[1]!obget([1]!obcall("",$C353,"get",[1]!obMake("","int",J$26))),"")</f>
        <v>#VALUE!</v>
      </c>
      <c r="K353" s="42" t="e">
        <f>IF($C$24,[1]!obget([1]!obcall("",$C353,"get",[1]!obMake("","int",K$26))),"")</f>
        <v>#VALUE!</v>
      </c>
      <c r="L353" s="42" t="e">
        <f>IF($C$24,[1]!obget([1]!obcall("",$C353,"get",[1]!obMake("","int",L$26))),"")</f>
        <v>#VALUE!</v>
      </c>
      <c r="M353" s="42" t="e">
        <f>IF($C$24,[1]!obget([1]!obcall("",$C353,"get",[1]!obMake("","int",M$26))),"")</f>
        <v>#VALUE!</v>
      </c>
      <c r="N353" s="42" t="e">
        <f>IF($C$24,[1]!obget([1]!obcall("",$C353,"getAverage")),"")</f>
        <v>#VALUE!</v>
      </c>
    </row>
    <row r="354" spans="1:14" x14ac:dyDescent="0.3">
      <c r="A354" s="28" t="str">
        <f t="shared" si="6"/>
        <v/>
      </c>
      <c r="B354" s="42"/>
      <c r="C354" s="45" t="e">
        <f>IF($C$24,[1]!obcall("IM_"&amp;B354,$B$24,"[]",[1]!obMake("","int",ROW(B354)-ROW($B$27))),"")</f>
        <v>#VALUE!</v>
      </c>
      <c r="D354" s="42" t="e">
        <f>IF($C$24,[1]!obget([1]!obcall("",$C354,"get",[1]!obMake("","int",D$26))),"")</f>
        <v>#VALUE!</v>
      </c>
      <c r="E354" s="42" t="e">
        <f>IF($C$24,[1]!obget([1]!obcall("",$C354,"get",[1]!obMake("","int",E$26))),"")</f>
        <v>#VALUE!</v>
      </c>
      <c r="F354" s="42" t="e">
        <f>IF($C$24,[1]!obget([1]!obcall("",$C354,"get",[1]!obMake("","int",F$26))),"")</f>
        <v>#VALUE!</v>
      </c>
      <c r="G354" s="42" t="e">
        <f>IF($C$24,[1]!obget([1]!obcall("",$C354,"get",[1]!obMake("","int",G$26))),"")</f>
        <v>#VALUE!</v>
      </c>
      <c r="H354" s="42" t="e">
        <f>IF($C$24,[1]!obget([1]!obcall("",$C354,"get",[1]!obMake("","int",H$26))),"")</f>
        <v>#VALUE!</v>
      </c>
      <c r="I354" s="42" t="e">
        <f>IF($C$24,[1]!obget([1]!obcall("",$C354,"get",[1]!obMake("","int",I$26))),"")</f>
        <v>#VALUE!</v>
      </c>
      <c r="J354" s="42" t="e">
        <f>IF($C$24,[1]!obget([1]!obcall("",$C354,"get",[1]!obMake("","int",J$26))),"")</f>
        <v>#VALUE!</v>
      </c>
      <c r="K354" s="42" t="e">
        <f>IF($C$24,[1]!obget([1]!obcall("",$C354,"get",[1]!obMake("","int",K$26))),"")</f>
        <v>#VALUE!</v>
      </c>
      <c r="L354" s="42" t="e">
        <f>IF($C$24,[1]!obget([1]!obcall("",$C354,"get",[1]!obMake("","int",L$26))),"")</f>
        <v>#VALUE!</v>
      </c>
      <c r="M354" s="42" t="e">
        <f>IF($C$24,[1]!obget([1]!obcall("",$C354,"get",[1]!obMake("","int",M$26))),"")</f>
        <v>#VALUE!</v>
      </c>
      <c r="N354" s="42" t="e">
        <f>IF($C$24,[1]!obget([1]!obcall("",$C354,"getAverage")),"")</f>
        <v>#VALUE!</v>
      </c>
    </row>
    <row r="355" spans="1:14" x14ac:dyDescent="0.3">
      <c r="A355" s="28" t="str">
        <f t="shared" si="6"/>
        <v/>
      </c>
      <c r="B355" s="42"/>
      <c r="C355" s="45" t="e">
        <f>IF($C$24,[1]!obcall("IM_"&amp;B355,$B$24,"[]",[1]!obMake("","int",ROW(B355)-ROW($B$27))),"")</f>
        <v>#VALUE!</v>
      </c>
      <c r="D355" s="42" t="e">
        <f>IF($C$24,[1]!obget([1]!obcall("",$C355,"get",[1]!obMake("","int",D$26))),"")</f>
        <v>#VALUE!</v>
      </c>
      <c r="E355" s="42" t="e">
        <f>IF($C$24,[1]!obget([1]!obcall("",$C355,"get",[1]!obMake("","int",E$26))),"")</f>
        <v>#VALUE!</v>
      </c>
      <c r="F355" s="42" t="e">
        <f>IF($C$24,[1]!obget([1]!obcall("",$C355,"get",[1]!obMake("","int",F$26))),"")</f>
        <v>#VALUE!</v>
      </c>
      <c r="G355" s="42" t="e">
        <f>IF($C$24,[1]!obget([1]!obcall("",$C355,"get",[1]!obMake("","int",G$26))),"")</f>
        <v>#VALUE!</v>
      </c>
      <c r="H355" s="42" t="e">
        <f>IF($C$24,[1]!obget([1]!obcall("",$C355,"get",[1]!obMake("","int",H$26))),"")</f>
        <v>#VALUE!</v>
      </c>
      <c r="I355" s="42" t="e">
        <f>IF($C$24,[1]!obget([1]!obcall("",$C355,"get",[1]!obMake("","int",I$26))),"")</f>
        <v>#VALUE!</v>
      </c>
      <c r="J355" s="42" t="e">
        <f>IF($C$24,[1]!obget([1]!obcall("",$C355,"get",[1]!obMake("","int",J$26))),"")</f>
        <v>#VALUE!</v>
      </c>
      <c r="K355" s="42" t="e">
        <f>IF($C$24,[1]!obget([1]!obcall("",$C355,"get",[1]!obMake("","int",K$26))),"")</f>
        <v>#VALUE!</v>
      </c>
      <c r="L355" s="42" t="e">
        <f>IF($C$24,[1]!obget([1]!obcall("",$C355,"get",[1]!obMake("","int",L$26))),"")</f>
        <v>#VALUE!</v>
      </c>
      <c r="M355" s="42" t="e">
        <f>IF($C$24,[1]!obget([1]!obcall("",$C355,"get",[1]!obMake("","int",M$26))),"")</f>
        <v>#VALUE!</v>
      </c>
      <c r="N355" s="42" t="e">
        <f>IF($C$24,[1]!obget([1]!obcall("",$C355,"getAverage")),"")</f>
        <v>#VALUE!</v>
      </c>
    </row>
    <row r="356" spans="1:14" x14ac:dyDescent="0.3">
      <c r="A356" s="28" t="str">
        <f t="shared" si="6"/>
        <v/>
      </c>
      <c r="B356" s="42"/>
      <c r="C356" s="45" t="e">
        <f>IF($C$24,[1]!obcall("IM_"&amp;B356,$B$24,"[]",[1]!obMake("","int",ROW(B356)-ROW($B$27))),"")</f>
        <v>#VALUE!</v>
      </c>
      <c r="D356" s="42" t="e">
        <f>IF($C$24,[1]!obget([1]!obcall("",$C356,"get",[1]!obMake("","int",D$26))),"")</f>
        <v>#VALUE!</v>
      </c>
      <c r="E356" s="42" t="e">
        <f>IF($C$24,[1]!obget([1]!obcall("",$C356,"get",[1]!obMake("","int",E$26))),"")</f>
        <v>#VALUE!</v>
      </c>
      <c r="F356" s="42" t="e">
        <f>IF($C$24,[1]!obget([1]!obcall("",$C356,"get",[1]!obMake("","int",F$26))),"")</f>
        <v>#VALUE!</v>
      </c>
      <c r="G356" s="42" t="e">
        <f>IF($C$24,[1]!obget([1]!obcall("",$C356,"get",[1]!obMake("","int",G$26))),"")</f>
        <v>#VALUE!</v>
      </c>
      <c r="H356" s="42" t="e">
        <f>IF($C$24,[1]!obget([1]!obcall("",$C356,"get",[1]!obMake("","int",H$26))),"")</f>
        <v>#VALUE!</v>
      </c>
      <c r="I356" s="42" t="e">
        <f>IF($C$24,[1]!obget([1]!obcall("",$C356,"get",[1]!obMake("","int",I$26))),"")</f>
        <v>#VALUE!</v>
      </c>
      <c r="J356" s="42" t="e">
        <f>IF($C$24,[1]!obget([1]!obcall("",$C356,"get",[1]!obMake("","int",J$26))),"")</f>
        <v>#VALUE!</v>
      </c>
      <c r="K356" s="42" t="e">
        <f>IF($C$24,[1]!obget([1]!obcall("",$C356,"get",[1]!obMake("","int",K$26))),"")</f>
        <v>#VALUE!</v>
      </c>
      <c r="L356" s="42" t="e">
        <f>IF($C$24,[1]!obget([1]!obcall("",$C356,"get",[1]!obMake("","int",L$26))),"")</f>
        <v>#VALUE!</v>
      </c>
      <c r="M356" s="42" t="e">
        <f>IF($C$24,[1]!obget([1]!obcall("",$C356,"get",[1]!obMake("","int",M$26))),"")</f>
        <v>#VALUE!</v>
      </c>
      <c r="N356" s="42" t="e">
        <f>IF($C$24,[1]!obget([1]!obcall("",$C356,"getAverage")),"")</f>
        <v>#VALUE!</v>
      </c>
    </row>
    <row r="357" spans="1:14" x14ac:dyDescent="0.3">
      <c r="A357" s="28">
        <f t="shared" si="6"/>
        <v>33</v>
      </c>
      <c r="B357" s="42"/>
      <c r="C357" s="45" t="e">
        <f>IF($C$24,[1]!obcall("IM_"&amp;B357,$B$24,"[]",[1]!obMake("","int",ROW(B357)-ROW($B$27))),"")</f>
        <v>#VALUE!</v>
      </c>
      <c r="D357" s="42" t="e">
        <f>IF($C$24,[1]!obget([1]!obcall("",$C357,"get",[1]!obMake("","int",D$26))),"")</f>
        <v>#VALUE!</v>
      </c>
      <c r="E357" s="42" t="e">
        <f>IF($C$24,[1]!obget([1]!obcall("",$C357,"get",[1]!obMake("","int",E$26))),"")</f>
        <v>#VALUE!</v>
      </c>
      <c r="F357" s="42" t="e">
        <f>IF($C$24,[1]!obget([1]!obcall("",$C357,"get",[1]!obMake("","int",F$26))),"")</f>
        <v>#VALUE!</v>
      </c>
      <c r="G357" s="42" t="e">
        <f>IF($C$24,[1]!obget([1]!obcall("",$C357,"get",[1]!obMake("","int",G$26))),"")</f>
        <v>#VALUE!</v>
      </c>
      <c r="H357" s="42" t="e">
        <f>IF($C$24,[1]!obget([1]!obcall("",$C357,"get",[1]!obMake("","int",H$26))),"")</f>
        <v>#VALUE!</v>
      </c>
      <c r="I357" s="42" t="e">
        <f>IF($C$24,[1]!obget([1]!obcall("",$C357,"get",[1]!obMake("","int",I$26))),"")</f>
        <v>#VALUE!</v>
      </c>
      <c r="J357" s="42" t="e">
        <f>IF($C$24,[1]!obget([1]!obcall("",$C357,"get",[1]!obMake("","int",J$26))),"")</f>
        <v>#VALUE!</v>
      </c>
      <c r="K357" s="42" t="e">
        <f>IF($C$24,[1]!obget([1]!obcall("",$C357,"get",[1]!obMake("","int",K$26))),"")</f>
        <v>#VALUE!</v>
      </c>
      <c r="L357" s="42" t="e">
        <f>IF($C$24,[1]!obget([1]!obcall("",$C357,"get",[1]!obMake("","int",L$26))),"")</f>
        <v>#VALUE!</v>
      </c>
      <c r="M357" s="42" t="e">
        <f>IF($C$24,[1]!obget([1]!obcall("",$C357,"get",[1]!obMake("","int",M$26))),"")</f>
        <v>#VALUE!</v>
      </c>
      <c r="N357" s="42" t="e">
        <f>IF($C$24,[1]!obget([1]!obcall("",$C357,"getAverage")),"")</f>
        <v>#VALUE!</v>
      </c>
    </row>
    <row r="358" spans="1:14" x14ac:dyDescent="0.3">
      <c r="A358" s="28" t="str">
        <f t="shared" si="6"/>
        <v/>
      </c>
      <c r="B358" s="42"/>
      <c r="C358" s="45" t="e">
        <f>IF($C$24,[1]!obcall("IM_"&amp;B358,$B$24,"[]",[1]!obMake("","int",ROW(B358)-ROW($B$27))),"")</f>
        <v>#VALUE!</v>
      </c>
      <c r="D358" s="42" t="e">
        <f>IF($C$24,[1]!obget([1]!obcall("",$C358,"get",[1]!obMake("","int",D$26))),"")</f>
        <v>#VALUE!</v>
      </c>
      <c r="E358" s="42" t="e">
        <f>IF($C$24,[1]!obget([1]!obcall("",$C358,"get",[1]!obMake("","int",E$26))),"")</f>
        <v>#VALUE!</v>
      </c>
      <c r="F358" s="42" t="e">
        <f>IF($C$24,[1]!obget([1]!obcall("",$C358,"get",[1]!obMake("","int",F$26))),"")</f>
        <v>#VALUE!</v>
      </c>
      <c r="G358" s="42" t="e">
        <f>IF($C$24,[1]!obget([1]!obcall("",$C358,"get",[1]!obMake("","int",G$26))),"")</f>
        <v>#VALUE!</v>
      </c>
      <c r="H358" s="42" t="e">
        <f>IF($C$24,[1]!obget([1]!obcall("",$C358,"get",[1]!obMake("","int",H$26))),"")</f>
        <v>#VALUE!</v>
      </c>
      <c r="I358" s="42" t="e">
        <f>IF($C$24,[1]!obget([1]!obcall("",$C358,"get",[1]!obMake("","int",I$26))),"")</f>
        <v>#VALUE!</v>
      </c>
      <c r="J358" s="42" t="e">
        <f>IF($C$24,[1]!obget([1]!obcall("",$C358,"get",[1]!obMake("","int",J$26))),"")</f>
        <v>#VALUE!</v>
      </c>
      <c r="K358" s="42" t="e">
        <f>IF($C$24,[1]!obget([1]!obcall("",$C358,"get",[1]!obMake("","int",K$26))),"")</f>
        <v>#VALUE!</v>
      </c>
      <c r="L358" s="42" t="e">
        <f>IF($C$24,[1]!obget([1]!obcall("",$C358,"get",[1]!obMake("","int",L$26))),"")</f>
        <v>#VALUE!</v>
      </c>
      <c r="M358" s="42" t="e">
        <f>IF($C$24,[1]!obget([1]!obcall("",$C358,"get",[1]!obMake("","int",M$26))),"")</f>
        <v>#VALUE!</v>
      </c>
      <c r="N358" s="42" t="e">
        <f>IF($C$24,[1]!obget([1]!obcall("",$C358,"getAverage")),"")</f>
        <v>#VALUE!</v>
      </c>
    </row>
    <row r="359" spans="1:14" x14ac:dyDescent="0.3">
      <c r="A359" s="28" t="str">
        <f t="shared" si="6"/>
        <v/>
      </c>
      <c r="B359" s="42"/>
      <c r="C359" s="45" t="e">
        <f>IF($C$24,[1]!obcall("IM_"&amp;B359,$B$24,"[]",[1]!obMake("","int",ROW(B359)-ROW($B$27))),"")</f>
        <v>#VALUE!</v>
      </c>
      <c r="D359" s="42" t="e">
        <f>IF($C$24,[1]!obget([1]!obcall("",$C359,"get",[1]!obMake("","int",D$26))),"")</f>
        <v>#VALUE!</v>
      </c>
      <c r="E359" s="42" t="e">
        <f>IF($C$24,[1]!obget([1]!obcall("",$C359,"get",[1]!obMake("","int",E$26))),"")</f>
        <v>#VALUE!</v>
      </c>
      <c r="F359" s="42" t="e">
        <f>IF($C$24,[1]!obget([1]!obcall("",$C359,"get",[1]!obMake("","int",F$26))),"")</f>
        <v>#VALUE!</v>
      </c>
      <c r="G359" s="42" t="e">
        <f>IF($C$24,[1]!obget([1]!obcall("",$C359,"get",[1]!obMake("","int",G$26))),"")</f>
        <v>#VALUE!</v>
      </c>
      <c r="H359" s="42" t="e">
        <f>IF($C$24,[1]!obget([1]!obcall("",$C359,"get",[1]!obMake("","int",H$26))),"")</f>
        <v>#VALUE!</v>
      </c>
      <c r="I359" s="42" t="e">
        <f>IF($C$24,[1]!obget([1]!obcall("",$C359,"get",[1]!obMake("","int",I$26))),"")</f>
        <v>#VALUE!</v>
      </c>
      <c r="J359" s="42" t="e">
        <f>IF($C$24,[1]!obget([1]!obcall("",$C359,"get",[1]!obMake("","int",J$26))),"")</f>
        <v>#VALUE!</v>
      </c>
      <c r="K359" s="42" t="e">
        <f>IF($C$24,[1]!obget([1]!obcall("",$C359,"get",[1]!obMake("","int",K$26))),"")</f>
        <v>#VALUE!</v>
      </c>
      <c r="L359" s="42" t="e">
        <f>IF($C$24,[1]!obget([1]!obcall("",$C359,"get",[1]!obMake("","int",L$26))),"")</f>
        <v>#VALUE!</v>
      </c>
      <c r="M359" s="42" t="e">
        <f>IF($C$24,[1]!obget([1]!obcall("",$C359,"get",[1]!obMake("","int",M$26))),"")</f>
        <v>#VALUE!</v>
      </c>
      <c r="N359" s="42" t="e">
        <f>IF($C$24,[1]!obget([1]!obcall("",$C359,"getAverage")),"")</f>
        <v>#VALUE!</v>
      </c>
    </row>
    <row r="360" spans="1:14" x14ac:dyDescent="0.3">
      <c r="A360" s="28" t="str">
        <f t="shared" si="6"/>
        <v/>
      </c>
      <c r="B360" s="42"/>
      <c r="C360" s="45" t="e">
        <f>IF($C$24,[1]!obcall("IM_"&amp;B360,$B$24,"[]",[1]!obMake("","int",ROW(B360)-ROW($B$27))),"")</f>
        <v>#VALUE!</v>
      </c>
      <c r="D360" s="42" t="e">
        <f>IF($C$24,[1]!obget([1]!obcall("",$C360,"get",[1]!obMake("","int",D$26))),"")</f>
        <v>#VALUE!</v>
      </c>
      <c r="E360" s="42" t="e">
        <f>IF($C$24,[1]!obget([1]!obcall("",$C360,"get",[1]!obMake("","int",E$26))),"")</f>
        <v>#VALUE!</v>
      </c>
      <c r="F360" s="42" t="e">
        <f>IF($C$24,[1]!obget([1]!obcall("",$C360,"get",[1]!obMake("","int",F$26))),"")</f>
        <v>#VALUE!</v>
      </c>
      <c r="G360" s="42" t="e">
        <f>IF($C$24,[1]!obget([1]!obcall("",$C360,"get",[1]!obMake("","int",G$26))),"")</f>
        <v>#VALUE!</v>
      </c>
      <c r="H360" s="42" t="e">
        <f>IF($C$24,[1]!obget([1]!obcall("",$C360,"get",[1]!obMake("","int",H$26))),"")</f>
        <v>#VALUE!</v>
      </c>
      <c r="I360" s="42" t="e">
        <f>IF($C$24,[1]!obget([1]!obcall("",$C360,"get",[1]!obMake("","int",I$26))),"")</f>
        <v>#VALUE!</v>
      </c>
      <c r="J360" s="42" t="e">
        <f>IF($C$24,[1]!obget([1]!obcall("",$C360,"get",[1]!obMake("","int",J$26))),"")</f>
        <v>#VALUE!</v>
      </c>
      <c r="K360" s="42" t="e">
        <f>IF($C$24,[1]!obget([1]!obcall("",$C360,"get",[1]!obMake("","int",K$26))),"")</f>
        <v>#VALUE!</v>
      </c>
      <c r="L360" s="42" t="e">
        <f>IF($C$24,[1]!obget([1]!obcall("",$C360,"get",[1]!obMake("","int",L$26))),"")</f>
        <v>#VALUE!</v>
      </c>
      <c r="M360" s="42" t="e">
        <f>IF($C$24,[1]!obget([1]!obcall("",$C360,"get",[1]!obMake("","int",M$26))),"")</f>
        <v>#VALUE!</v>
      </c>
      <c r="N360" s="42" t="e">
        <f>IF($C$24,[1]!obget([1]!obcall("",$C360,"getAverage")),"")</f>
        <v>#VALUE!</v>
      </c>
    </row>
    <row r="361" spans="1:14" x14ac:dyDescent="0.3">
      <c r="A361" s="28" t="str">
        <f t="shared" si="6"/>
        <v/>
      </c>
      <c r="B361" s="42"/>
      <c r="C361" s="45" t="e">
        <f>IF($C$24,[1]!obcall("IM_"&amp;B361,$B$24,"[]",[1]!obMake("","int",ROW(B361)-ROW($B$27))),"")</f>
        <v>#VALUE!</v>
      </c>
      <c r="D361" s="42" t="e">
        <f>IF($C$24,[1]!obget([1]!obcall("",$C361,"get",[1]!obMake("","int",D$26))),"")</f>
        <v>#VALUE!</v>
      </c>
      <c r="E361" s="42" t="e">
        <f>IF($C$24,[1]!obget([1]!obcall("",$C361,"get",[1]!obMake("","int",E$26))),"")</f>
        <v>#VALUE!</v>
      </c>
      <c r="F361" s="42" t="e">
        <f>IF($C$24,[1]!obget([1]!obcall("",$C361,"get",[1]!obMake("","int",F$26))),"")</f>
        <v>#VALUE!</v>
      </c>
      <c r="G361" s="42" t="e">
        <f>IF($C$24,[1]!obget([1]!obcall("",$C361,"get",[1]!obMake("","int",G$26))),"")</f>
        <v>#VALUE!</v>
      </c>
      <c r="H361" s="42" t="e">
        <f>IF($C$24,[1]!obget([1]!obcall("",$C361,"get",[1]!obMake("","int",H$26))),"")</f>
        <v>#VALUE!</v>
      </c>
      <c r="I361" s="42" t="e">
        <f>IF($C$24,[1]!obget([1]!obcall("",$C361,"get",[1]!obMake("","int",I$26))),"")</f>
        <v>#VALUE!</v>
      </c>
      <c r="J361" s="42" t="e">
        <f>IF($C$24,[1]!obget([1]!obcall("",$C361,"get",[1]!obMake("","int",J$26))),"")</f>
        <v>#VALUE!</v>
      </c>
      <c r="K361" s="42" t="e">
        <f>IF($C$24,[1]!obget([1]!obcall("",$C361,"get",[1]!obMake("","int",K$26))),"")</f>
        <v>#VALUE!</v>
      </c>
      <c r="L361" s="42" t="e">
        <f>IF($C$24,[1]!obget([1]!obcall("",$C361,"get",[1]!obMake("","int",L$26))),"")</f>
        <v>#VALUE!</v>
      </c>
      <c r="M361" s="42" t="e">
        <f>IF($C$24,[1]!obget([1]!obcall("",$C361,"get",[1]!obMake("","int",M$26))),"")</f>
        <v>#VALUE!</v>
      </c>
      <c r="N361" s="42" t="e">
        <f>IF($C$24,[1]!obget([1]!obcall("",$C361,"getAverage")),"")</f>
        <v>#VALUE!</v>
      </c>
    </row>
    <row r="362" spans="1:14" x14ac:dyDescent="0.3">
      <c r="A362" s="28">
        <f t="shared" si="6"/>
        <v>33.5</v>
      </c>
      <c r="B362" s="42"/>
      <c r="C362" s="45" t="e">
        <f>IF($C$24,[1]!obcall("IM_"&amp;B362,$B$24,"[]",[1]!obMake("","int",ROW(B362)-ROW($B$27))),"")</f>
        <v>#VALUE!</v>
      </c>
      <c r="D362" s="42" t="e">
        <f>IF($C$24,[1]!obget([1]!obcall("",$C362,"get",[1]!obMake("","int",D$26))),"")</f>
        <v>#VALUE!</v>
      </c>
      <c r="E362" s="42" t="e">
        <f>IF($C$24,[1]!obget([1]!obcall("",$C362,"get",[1]!obMake("","int",E$26))),"")</f>
        <v>#VALUE!</v>
      </c>
      <c r="F362" s="42" t="e">
        <f>IF($C$24,[1]!obget([1]!obcall("",$C362,"get",[1]!obMake("","int",F$26))),"")</f>
        <v>#VALUE!</v>
      </c>
      <c r="G362" s="42" t="e">
        <f>IF($C$24,[1]!obget([1]!obcall("",$C362,"get",[1]!obMake("","int",G$26))),"")</f>
        <v>#VALUE!</v>
      </c>
      <c r="H362" s="42" t="e">
        <f>IF($C$24,[1]!obget([1]!obcall("",$C362,"get",[1]!obMake("","int",H$26))),"")</f>
        <v>#VALUE!</v>
      </c>
      <c r="I362" s="42" t="e">
        <f>IF($C$24,[1]!obget([1]!obcall("",$C362,"get",[1]!obMake("","int",I$26))),"")</f>
        <v>#VALUE!</v>
      </c>
      <c r="J362" s="42" t="e">
        <f>IF($C$24,[1]!obget([1]!obcall("",$C362,"get",[1]!obMake("","int",J$26))),"")</f>
        <v>#VALUE!</v>
      </c>
      <c r="K362" s="42" t="e">
        <f>IF($C$24,[1]!obget([1]!obcall("",$C362,"get",[1]!obMake("","int",K$26))),"")</f>
        <v>#VALUE!</v>
      </c>
      <c r="L362" s="42" t="e">
        <f>IF($C$24,[1]!obget([1]!obcall("",$C362,"get",[1]!obMake("","int",L$26))),"")</f>
        <v>#VALUE!</v>
      </c>
      <c r="M362" s="42" t="e">
        <f>IF($C$24,[1]!obget([1]!obcall("",$C362,"get",[1]!obMake("","int",M$26))),"")</f>
        <v>#VALUE!</v>
      </c>
      <c r="N362" s="42" t="e">
        <f>IF($C$24,[1]!obget([1]!obcall("",$C362,"getAverage")),"")</f>
        <v>#VALUE!</v>
      </c>
    </row>
    <row r="363" spans="1:14" x14ac:dyDescent="0.3">
      <c r="A363" s="28" t="str">
        <f t="shared" si="6"/>
        <v/>
      </c>
      <c r="B363" s="42"/>
      <c r="C363" s="45" t="e">
        <f>IF($C$24,[1]!obcall("IM_"&amp;B363,$B$24,"[]",[1]!obMake("","int",ROW(B363)-ROW($B$27))),"")</f>
        <v>#VALUE!</v>
      </c>
      <c r="D363" s="42" t="e">
        <f>IF($C$24,[1]!obget([1]!obcall("",$C363,"get",[1]!obMake("","int",D$26))),"")</f>
        <v>#VALUE!</v>
      </c>
      <c r="E363" s="42" t="e">
        <f>IF($C$24,[1]!obget([1]!obcall("",$C363,"get",[1]!obMake("","int",E$26))),"")</f>
        <v>#VALUE!</v>
      </c>
      <c r="F363" s="42" t="e">
        <f>IF($C$24,[1]!obget([1]!obcall("",$C363,"get",[1]!obMake("","int",F$26))),"")</f>
        <v>#VALUE!</v>
      </c>
      <c r="G363" s="42" t="e">
        <f>IF($C$24,[1]!obget([1]!obcall("",$C363,"get",[1]!obMake("","int",G$26))),"")</f>
        <v>#VALUE!</v>
      </c>
      <c r="H363" s="42" t="e">
        <f>IF($C$24,[1]!obget([1]!obcall("",$C363,"get",[1]!obMake("","int",H$26))),"")</f>
        <v>#VALUE!</v>
      </c>
      <c r="I363" s="42" t="e">
        <f>IF($C$24,[1]!obget([1]!obcall("",$C363,"get",[1]!obMake("","int",I$26))),"")</f>
        <v>#VALUE!</v>
      </c>
      <c r="J363" s="42" t="e">
        <f>IF($C$24,[1]!obget([1]!obcall("",$C363,"get",[1]!obMake("","int",J$26))),"")</f>
        <v>#VALUE!</v>
      </c>
      <c r="K363" s="42" t="e">
        <f>IF($C$24,[1]!obget([1]!obcall("",$C363,"get",[1]!obMake("","int",K$26))),"")</f>
        <v>#VALUE!</v>
      </c>
      <c r="L363" s="42" t="e">
        <f>IF($C$24,[1]!obget([1]!obcall("",$C363,"get",[1]!obMake("","int",L$26))),"")</f>
        <v>#VALUE!</v>
      </c>
      <c r="M363" s="42" t="e">
        <f>IF($C$24,[1]!obget([1]!obcall("",$C363,"get",[1]!obMake("","int",M$26))),"")</f>
        <v>#VALUE!</v>
      </c>
      <c r="N363" s="42" t="e">
        <f>IF($C$24,[1]!obget([1]!obcall("",$C363,"getAverage")),"")</f>
        <v>#VALUE!</v>
      </c>
    </row>
    <row r="364" spans="1:14" x14ac:dyDescent="0.3">
      <c r="A364" s="28" t="str">
        <f t="shared" si="6"/>
        <v/>
      </c>
      <c r="B364" s="42"/>
      <c r="C364" s="45" t="e">
        <f>IF($C$24,[1]!obcall("IM_"&amp;B364,$B$24,"[]",[1]!obMake("","int",ROW(B364)-ROW($B$27))),"")</f>
        <v>#VALUE!</v>
      </c>
      <c r="D364" s="42" t="e">
        <f>IF($C$24,[1]!obget([1]!obcall("",$C364,"get",[1]!obMake("","int",D$26))),"")</f>
        <v>#VALUE!</v>
      </c>
      <c r="E364" s="42" t="e">
        <f>IF($C$24,[1]!obget([1]!obcall("",$C364,"get",[1]!obMake("","int",E$26))),"")</f>
        <v>#VALUE!</v>
      </c>
      <c r="F364" s="42" t="e">
        <f>IF($C$24,[1]!obget([1]!obcall("",$C364,"get",[1]!obMake("","int",F$26))),"")</f>
        <v>#VALUE!</v>
      </c>
      <c r="G364" s="42" t="e">
        <f>IF($C$24,[1]!obget([1]!obcall("",$C364,"get",[1]!obMake("","int",G$26))),"")</f>
        <v>#VALUE!</v>
      </c>
      <c r="H364" s="42" t="e">
        <f>IF($C$24,[1]!obget([1]!obcall("",$C364,"get",[1]!obMake("","int",H$26))),"")</f>
        <v>#VALUE!</v>
      </c>
      <c r="I364" s="42" t="e">
        <f>IF($C$24,[1]!obget([1]!obcall("",$C364,"get",[1]!obMake("","int",I$26))),"")</f>
        <v>#VALUE!</v>
      </c>
      <c r="J364" s="42" t="e">
        <f>IF($C$24,[1]!obget([1]!obcall("",$C364,"get",[1]!obMake("","int",J$26))),"")</f>
        <v>#VALUE!</v>
      </c>
      <c r="K364" s="42" t="e">
        <f>IF($C$24,[1]!obget([1]!obcall("",$C364,"get",[1]!obMake("","int",K$26))),"")</f>
        <v>#VALUE!</v>
      </c>
      <c r="L364" s="42" t="e">
        <f>IF($C$24,[1]!obget([1]!obcall("",$C364,"get",[1]!obMake("","int",L$26))),"")</f>
        <v>#VALUE!</v>
      </c>
      <c r="M364" s="42" t="e">
        <f>IF($C$24,[1]!obget([1]!obcall("",$C364,"get",[1]!obMake("","int",M$26))),"")</f>
        <v>#VALUE!</v>
      </c>
      <c r="N364" s="42" t="e">
        <f>IF($C$24,[1]!obget([1]!obcall("",$C364,"getAverage")),"")</f>
        <v>#VALUE!</v>
      </c>
    </row>
    <row r="365" spans="1:14" x14ac:dyDescent="0.3">
      <c r="A365" s="28" t="str">
        <f t="shared" si="6"/>
        <v/>
      </c>
      <c r="B365" s="42"/>
      <c r="C365" s="45" t="e">
        <f>IF($C$24,[1]!obcall("IM_"&amp;B365,$B$24,"[]",[1]!obMake("","int",ROW(B365)-ROW($B$27))),"")</f>
        <v>#VALUE!</v>
      </c>
      <c r="D365" s="42" t="e">
        <f>IF($C$24,[1]!obget([1]!obcall("",$C365,"get",[1]!obMake("","int",D$26))),"")</f>
        <v>#VALUE!</v>
      </c>
      <c r="E365" s="42" t="e">
        <f>IF($C$24,[1]!obget([1]!obcall("",$C365,"get",[1]!obMake("","int",E$26))),"")</f>
        <v>#VALUE!</v>
      </c>
      <c r="F365" s="42" t="e">
        <f>IF($C$24,[1]!obget([1]!obcall("",$C365,"get",[1]!obMake("","int",F$26))),"")</f>
        <v>#VALUE!</v>
      </c>
      <c r="G365" s="42" t="e">
        <f>IF($C$24,[1]!obget([1]!obcall("",$C365,"get",[1]!obMake("","int",G$26))),"")</f>
        <v>#VALUE!</v>
      </c>
      <c r="H365" s="42" t="e">
        <f>IF($C$24,[1]!obget([1]!obcall("",$C365,"get",[1]!obMake("","int",H$26))),"")</f>
        <v>#VALUE!</v>
      </c>
      <c r="I365" s="42" t="e">
        <f>IF($C$24,[1]!obget([1]!obcall("",$C365,"get",[1]!obMake("","int",I$26))),"")</f>
        <v>#VALUE!</v>
      </c>
      <c r="J365" s="42" t="e">
        <f>IF($C$24,[1]!obget([1]!obcall("",$C365,"get",[1]!obMake("","int",J$26))),"")</f>
        <v>#VALUE!</v>
      </c>
      <c r="K365" s="42" t="e">
        <f>IF($C$24,[1]!obget([1]!obcall("",$C365,"get",[1]!obMake("","int",K$26))),"")</f>
        <v>#VALUE!</v>
      </c>
      <c r="L365" s="42" t="e">
        <f>IF($C$24,[1]!obget([1]!obcall("",$C365,"get",[1]!obMake("","int",L$26))),"")</f>
        <v>#VALUE!</v>
      </c>
      <c r="M365" s="42" t="e">
        <f>IF($C$24,[1]!obget([1]!obcall("",$C365,"get",[1]!obMake("","int",M$26))),"")</f>
        <v>#VALUE!</v>
      </c>
      <c r="N365" s="42" t="e">
        <f>IF($C$24,[1]!obget([1]!obcall("",$C365,"getAverage")),"")</f>
        <v>#VALUE!</v>
      </c>
    </row>
    <row r="366" spans="1:14" x14ac:dyDescent="0.3">
      <c r="A366" s="28" t="str">
        <f t="shared" si="6"/>
        <v/>
      </c>
      <c r="B366" s="42"/>
      <c r="C366" s="45" t="e">
        <f>IF($C$24,[1]!obcall("IM_"&amp;B366,$B$24,"[]",[1]!obMake("","int",ROW(B366)-ROW($B$27))),"")</f>
        <v>#VALUE!</v>
      </c>
      <c r="D366" s="42" t="e">
        <f>IF($C$24,[1]!obget([1]!obcall("",$C366,"get",[1]!obMake("","int",D$26))),"")</f>
        <v>#VALUE!</v>
      </c>
      <c r="E366" s="42" t="e">
        <f>IF($C$24,[1]!obget([1]!obcall("",$C366,"get",[1]!obMake("","int",E$26))),"")</f>
        <v>#VALUE!</v>
      </c>
      <c r="F366" s="42" t="e">
        <f>IF($C$24,[1]!obget([1]!obcall("",$C366,"get",[1]!obMake("","int",F$26))),"")</f>
        <v>#VALUE!</v>
      </c>
      <c r="G366" s="42" t="e">
        <f>IF($C$24,[1]!obget([1]!obcall("",$C366,"get",[1]!obMake("","int",G$26))),"")</f>
        <v>#VALUE!</v>
      </c>
      <c r="H366" s="42" t="e">
        <f>IF($C$24,[1]!obget([1]!obcall("",$C366,"get",[1]!obMake("","int",H$26))),"")</f>
        <v>#VALUE!</v>
      </c>
      <c r="I366" s="42" t="e">
        <f>IF($C$24,[1]!obget([1]!obcall("",$C366,"get",[1]!obMake("","int",I$26))),"")</f>
        <v>#VALUE!</v>
      </c>
      <c r="J366" s="42" t="e">
        <f>IF($C$24,[1]!obget([1]!obcall("",$C366,"get",[1]!obMake("","int",J$26))),"")</f>
        <v>#VALUE!</v>
      </c>
      <c r="K366" s="42" t="e">
        <f>IF($C$24,[1]!obget([1]!obcall("",$C366,"get",[1]!obMake("","int",K$26))),"")</f>
        <v>#VALUE!</v>
      </c>
      <c r="L366" s="42" t="e">
        <f>IF($C$24,[1]!obget([1]!obcall("",$C366,"get",[1]!obMake("","int",L$26))),"")</f>
        <v>#VALUE!</v>
      </c>
      <c r="M366" s="42" t="e">
        <f>IF($C$24,[1]!obget([1]!obcall("",$C366,"get",[1]!obMake("","int",M$26))),"")</f>
        <v>#VALUE!</v>
      </c>
      <c r="N366" s="42" t="e">
        <f>IF($C$24,[1]!obget([1]!obcall("",$C366,"getAverage")),"")</f>
        <v>#VALUE!</v>
      </c>
    </row>
    <row r="367" spans="1:14" x14ac:dyDescent="0.3">
      <c r="A367" s="28">
        <f t="shared" si="6"/>
        <v>34</v>
      </c>
      <c r="B367" s="42"/>
      <c r="C367" s="45" t="e">
        <f>IF($C$24,[1]!obcall("IM_"&amp;B367,$B$24,"[]",[1]!obMake("","int",ROW(B367)-ROW($B$27))),"")</f>
        <v>#VALUE!</v>
      </c>
      <c r="D367" s="42" t="e">
        <f>IF($C$24,[1]!obget([1]!obcall("",$C367,"get",[1]!obMake("","int",D$26))),"")</f>
        <v>#VALUE!</v>
      </c>
      <c r="E367" s="42" t="e">
        <f>IF($C$24,[1]!obget([1]!obcall("",$C367,"get",[1]!obMake("","int",E$26))),"")</f>
        <v>#VALUE!</v>
      </c>
      <c r="F367" s="42" t="e">
        <f>IF($C$24,[1]!obget([1]!obcall("",$C367,"get",[1]!obMake("","int",F$26))),"")</f>
        <v>#VALUE!</v>
      </c>
      <c r="G367" s="42" t="e">
        <f>IF($C$24,[1]!obget([1]!obcall("",$C367,"get",[1]!obMake("","int",G$26))),"")</f>
        <v>#VALUE!</v>
      </c>
      <c r="H367" s="42" t="e">
        <f>IF($C$24,[1]!obget([1]!obcall("",$C367,"get",[1]!obMake("","int",H$26))),"")</f>
        <v>#VALUE!</v>
      </c>
      <c r="I367" s="42" t="e">
        <f>IF($C$24,[1]!obget([1]!obcall("",$C367,"get",[1]!obMake("","int",I$26))),"")</f>
        <v>#VALUE!</v>
      </c>
      <c r="J367" s="42" t="e">
        <f>IF($C$24,[1]!obget([1]!obcall("",$C367,"get",[1]!obMake("","int",J$26))),"")</f>
        <v>#VALUE!</v>
      </c>
      <c r="K367" s="42" t="e">
        <f>IF($C$24,[1]!obget([1]!obcall("",$C367,"get",[1]!obMake("","int",K$26))),"")</f>
        <v>#VALUE!</v>
      </c>
      <c r="L367" s="42" t="e">
        <f>IF($C$24,[1]!obget([1]!obcall("",$C367,"get",[1]!obMake("","int",L$26))),"")</f>
        <v>#VALUE!</v>
      </c>
      <c r="M367" s="42" t="e">
        <f>IF($C$24,[1]!obget([1]!obcall("",$C367,"get",[1]!obMake("","int",M$26))),"")</f>
        <v>#VALUE!</v>
      </c>
      <c r="N367" s="42" t="e">
        <f>IF($C$24,[1]!obget([1]!obcall("",$C367,"getAverage")),"")</f>
        <v>#VALUE!</v>
      </c>
    </row>
    <row r="368" spans="1:14" x14ac:dyDescent="0.3">
      <c r="A368" s="28" t="str">
        <f t="shared" si="6"/>
        <v/>
      </c>
      <c r="B368" s="42"/>
      <c r="C368" s="45" t="e">
        <f>IF($C$24,[1]!obcall("IM_"&amp;B368,$B$24,"[]",[1]!obMake("","int",ROW(B368)-ROW($B$27))),"")</f>
        <v>#VALUE!</v>
      </c>
      <c r="D368" s="42" t="e">
        <f>IF($C$24,[1]!obget([1]!obcall("",$C368,"get",[1]!obMake("","int",D$26))),"")</f>
        <v>#VALUE!</v>
      </c>
      <c r="E368" s="42" t="e">
        <f>IF($C$24,[1]!obget([1]!obcall("",$C368,"get",[1]!obMake("","int",E$26))),"")</f>
        <v>#VALUE!</v>
      </c>
      <c r="F368" s="42" t="e">
        <f>IF($C$24,[1]!obget([1]!obcall("",$C368,"get",[1]!obMake("","int",F$26))),"")</f>
        <v>#VALUE!</v>
      </c>
      <c r="G368" s="42" t="e">
        <f>IF($C$24,[1]!obget([1]!obcall("",$C368,"get",[1]!obMake("","int",G$26))),"")</f>
        <v>#VALUE!</v>
      </c>
      <c r="H368" s="42" t="e">
        <f>IF($C$24,[1]!obget([1]!obcall("",$C368,"get",[1]!obMake("","int",H$26))),"")</f>
        <v>#VALUE!</v>
      </c>
      <c r="I368" s="42" t="e">
        <f>IF($C$24,[1]!obget([1]!obcall("",$C368,"get",[1]!obMake("","int",I$26))),"")</f>
        <v>#VALUE!</v>
      </c>
      <c r="J368" s="42" t="e">
        <f>IF($C$24,[1]!obget([1]!obcall("",$C368,"get",[1]!obMake("","int",J$26))),"")</f>
        <v>#VALUE!</v>
      </c>
      <c r="K368" s="42" t="e">
        <f>IF($C$24,[1]!obget([1]!obcall("",$C368,"get",[1]!obMake("","int",K$26))),"")</f>
        <v>#VALUE!</v>
      </c>
      <c r="L368" s="42" t="e">
        <f>IF($C$24,[1]!obget([1]!obcall("",$C368,"get",[1]!obMake("","int",L$26))),"")</f>
        <v>#VALUE!</v>
      </c>
      <c r="M368" s="42" t="e">
        <f>IF($C$24,[1]!obget([1]!obcall("",$C368,"get",[1]!obMake("","int",M$26))),"")</f>
        <v>#VALUE!</v>
      </c>
      <c r="N368" s="42" t="e">
        <f>IF($C$24,[1]!obget([1]!obcall("",$C368,"getAverage")),"")</f>
        <v>#VALUE!</v>
      </c>
    </row>
    <row r="369" spans="1:14" x14ac:dyDescent="0.3">
      <c r="A369" s="28" t="str">
        <f t="shared" si="6"/>
        <v/>
      </c>
      <c r="B369" s="42"/>
      <c r="C369" s="45" t="e">
        <f>IF($C$24,[1]!obcall("IM_"&amp;B369,$B$24,"[]",[1]!obMake("","int",ROW(B369)-ROW($B$27))),"")</f>
        <v>#VALUE!</v>
      </c>
      <c r="D369" s="42" t="e">
        <f>IF($C$24,[1]!obget([1]!obcall("",$C369,"get",[1]!obMake("","int",D$26))),"")</f>
        <v>#VALUE!</v>
      </c>
      <c r="E369" s="42" t="e">
        <f>IF($C$24,[1]!obget([1]!obcall("",$C369,"get",[1]!obMake("","int",E$26))),"")</f>
        <v>#VALUE!</v>
      </c>
      <c r="F369" s="42" t="e">
        <f>IF($C$24,[1]!obget([1]!obcall("",$C369,"get",[1]!obMake("","int",F$26))),"")</f>
        <v>#VALUE!</v>
      </c>
      <c r="G369" s="42" t="e">
        <f>IF($C$24,[1]!obget([1]!obcall("",$C369,"get",[1]!obMake("","int",G$26))),"")</f>
        <v>#VALUE!</v>
      </c>
      <c r="H369" s="42" t="e">
        <f>IF($C$24,[1]!obget([1]!obcall("",$C369,"get",[1]!obMake("","int",H$26))),"")</f>
        <v>#VALUE!</v>
      </c>
      <c r="I369" s="42" t="e">
        <f>IF($C$24,[1]!obget([1]!obcall("",$C369,"get",[1]!obMake("","int",I$26))),"")</f>
        <v>#VALUE!</v>
      </c>
      <c r="J369" s="42" t="e">
        <f>IF($C$24,[1]!obget([1]!obcall("",$C369,"get",[1]!obMake("","int",J$26))),"")</f>
        <v>#VALUE!</v>
      </c>
      <c r="K369" s="42" t="e">
        <f>IF($C$24,[1]!obget([1]!obcall("",$C369,"get",[1]!obMake("","int",K$26))),"")</f>
        <v>#VALUE!</v>
      </c>
      <c r="L369" s="42" t="e">
        <f>IF($C$24,[1]!obget([1]!obcall("",$C369,"get",[1]!obMake("","int",L$26))),"")</f>
        <v>#VALUE!</v>
      </c>
      <c r="M369" s="42" t="e">
        <f>IF($C$24,[1]!obget([1]!obcall("",$C369,"get",[1]!obMake("","int",M$26))),"")</f>
        <v>#VALUE!</v>
      </c>
      <c r="N369" s="42" t="e">
        <f>IF($C$24,[1]!obget([1]!obcall("",$C369,"getAverage")),"")</f>
        <v>#VALUE!</v>
      </c>
    </row>
    <row r="370" spans="1:14" x14ac:dyDescent="0.3">
      <c r="A370" s="28" t="str">
        <f t="shared" si="6"/>
        <v/>
      </c>
      <c r="B370" s="42"/>
      <c r="C370" s="45" t="e">
        <f>IF($C$24,[1]!obcall("IM_"&amp;B370,$B$24,"[]",[1]!obMake("","int",ROW(B370)-ROW($B$27))),"")</f>
        <v>#VALUE!</v>
      </c>
      <c r="D370" s="42" t="e">
        <f>IF($C$24,[1]!obget([1]!obcall("",$C370,"get",[1]!obMake("","int",D$26))),"")</f>
        <v>#VALUE!</v>
      </c>
      <c r="E370" s="42" t="e">
        <f>IF($C$24,[1]!obget([1]!obcall("",$C370,"get",[1]!obMake("","int",E$26))),"")</f>
        <v>#VALUE!</v>
      </c>
      <c r="F370" s="42" t="e">
        <f>IF($C$24,[1]!obget([1]!obcall("",$C370,"get",[1]!obMake("","int",F$26))),"")</f>
        <v>#VALUE!</v>
      </c>
      <c r="G370" s="42" t="e">
        <f>IF($C$24,[1]!obget([1]!obcall("",$C370,"get",[1]!obMake("","int",G$26))),"")</f>
        <v>#VALUE!</v>
      </c>
      <c r="H370" s="42" t="e">
        <f>IF($C$24,[1]!obget([1]!obcall("",$C370,"get",[1]!obMake("","int",H$26))),"")</f>
        <v>#VALUE!</v>
      </c>
      <c r="I370" s="42" t="e">
        <f>IF($C$24,[1]!obget([1]!obcall("",$C370,"get",[1]!obMake("","int",I$26))),"")</f>
        <v>#VALUE!</v>
      </c>
      <c r="J370" s="42" t="e">
        <f>IF($C$24,[1]!obget([1]!obcall("",$C370,"get",[1]!obMake("","int",J$26))),"")</f>
        <v>#VALUE!</v>
      </c>
      <c r="K370" s="42" t="e">
        <f>IF($C$24,[1]!obget([1]!obcall("",$C370,"get",[1]!obMake("","int",K$26))),"")</f>
        <v>#VALUE!</v>
      </c>
      <c r="L370" s="42" t="e">
        <f>IF($C$24,[1]!obget([1]!obcall("",$C370,"get",[1]!obMake("","int",L$26))),"")</f>
        <v>#VALUE!</v>
      </c>
      <c r="M370" s="42" t="e">
        <f>IF($C$24,[1]!obget([1]!obcall("",$C370,"get",[1]!obMake("","int",M$26))),"")</f>
        <v>#VALUE!</v>
      </c>
      <c r="N370" s="42" t="e">
        <f>IF($C$24,[1]!obget([1]!obcall("",$C370,"getAverage")),"")</f>
        <v>#VALUE!</v>
      </c>
    </row>
    <row r="371" spans="1:14" x14ac:dyDescent="0.3">
      <c r="A371" s="28" t="str">
        <f t="shared" si="6"/>
        <v/>
      </c>
      <c r="B371" s="42"/>
      <c r="C371" s="45" t="e">
        <f>IF($C$24,[1]!obcall("IM_"&amp;B371,$B$24,"[]",[1]!obMake("","int",ROW(B371)-ROW($B$27))),"")</f>
        <v>#VALUE!</v>
      </c>
      <c r="D371" s="42" t="e">
        <f>IF($C$24,[1]!obget([1]!obcall("",$C371,"get",[1]!obMake("","int",D$26))),"")</f>
        <v>#VALUE!</v>
      </c>
      <c r="E371" s="42" t="e">
        <f>IF($C$24,[1]!obget([1]!obcall("",$C371,"get",[1]!obMake("","int",E$26))),"")</f>
        <v>#VALUE!</v>
      </c>
      <c r="F371" s="42" t="e">
        <f>IF($C$24,[1]!obget([1]!obcall("",$C371,"get",[1]!obMake("","int",F$26))),"")</f>
        <v>#VALUE!</v>
      </c>
      <c r="G371" s="42" t="e">
        <f>IF($C$24,[1]!obget([1]!obcall("",$C371,"get",[1]!obMake("","int",G$26))),"")</f>
        <v>#VALUE!</v>
      </c>
      <c r="H371" s="42" t="e">
        <f>IF($C$24,[1]!obget([1]!obcall("",$C371,"get",[1]!obMake("","int",H$26))),"")</f>
        <v>#VALUE!</v>
      </c>
      <c r="I371" s="42" t="e">
        <f>IF($C$24,[1]!obget([1]!obcall("",$C371,"get",[1]!obMake("","int",I$26))),"")</f>
        <v>#VALUE!</v>
      </c>
      <c r="J371" s="42" t="e">
        <f>IF($C$24,[1]!obget([1]!obcall("",$C371,"get",[1]!obMake("","int",J$26))),"")</f>
        <v>#VALUE!</v>
      </c>
      <c r="K371" s="42" t="e">
        <f>IF($C$24,[1]!obget([1]!obcall("",$C371,"get",[1]!obMake("","int",K$26))),"")</f>
        <v>#VALUE!</v>
      </c>
      <c r="L371" s="42" t="e">
        <f>IF($C$24,[1]!obget([1]!obcall("",$C371,"get",[1]!obMake("","int",L$26))),"")</f>
        <v>#VALUE!</v>
      </c>
      <c r="M371" s="42" t="e">
        <f>IF($C$24,[1]!obget([1]!obcall("",$C371,"get",[1]!obMake("","int",M$26))),"")</f>
        <v>#VALUE!</v>
      </c>
      <c r="N371" s="42" t="e">
        <f>IF($C$24,[1]!obget([1]!obcall("",$C371,"getAverage")),"")</f>
        <v>#VALUE!</v>
      </c>
    </row>
    <row r="372" spans="1:14" x14ac:dyDescent="0.3">
      <c r="A372" s="28">
        <f t="shared" si="6"/>
        <v>34.5</v>
      </c>
      <c r="B372" s="42"/>
      <c r="C372" s="45" t="e">
        <f>IF($C$24,[1]!obcall("IM_"&amp;B372,$B$24,"[]",[1]!obMake("","int",ROW(B372)-ROW($B$27))),"")</f>
        <v>#VALUE!</v>
      </c>
      <c r="D372" s="42" t="e">
        <f>IF($C$24,[1]!obget([1]!obcall("",$C372,"get",[1]!obMake("","int",D$26))),"")</f>
        <v>#VALUE!</v>
      </c>
      <c r="E372" s="42" t="e">
        <f>IF($C$24,[1]!obget([1]!obcall("",$C372,"get",[1]!obMake("","int",E$26))),"")</f>
        <v>#VALUE!</v>
      </c>
      <c r="F372" s="42" t="e">
        <f>IF($C$24,[1]!obget([1]!obcall("",$C372,"get",[1]!obMake("","int",F$26))),"")</f>
        <v>#VALUE!</v>
      </c>
      <c r="G372" s="42" t="e">
        <f>IF($C$24,[1]!obget([1]!obcall("",$C372,"get",[1]!obMake("","int",G$26))),"")</f>
        <v>#VALUE!</v>
      </c>
      <c r="H372" s="42" t="e">
        <f>IF($C$24,[1]!obget([1]!obcall("",$C372,"get",[1]!obMake("","int",H$26))),"")</f>
        <v>#VALUE!</v>
      </c>
      <c r="I372" s="42" t="e">
        <f>IF($C$24,[1]!obget([1]!obcall("",$C372,"get",[1]!obMake("","int",I$26))),"")</f>
        <v>#VALUE!</v>
      </c>
      <c r="J372" s="42" t="e">
        <f>IF($C$24,[1]!obget([1]!obcall("",$C372,"get",[1]!obMake("","int",J$26))),"")</f>
        <v>#VALUE!</v>
      </c>
      <c r="K372" s="42" t="e">
        <f>IF($C$24,[1]!obget([1]!obcall("",$C372,"get",[1]!obMake("","int",K$26))),"")</f>
        <v>#VALUE!</v>
      </c>
      <c r="L372" s="42" t="e">
        <f>IF($C$24,[1]!obget([1]!obcall("",$C372,"get",[1]!obMake("","int",L$26))),"")</f>
        <v>#VALUE!</v>
      </c>
      <c r="M372" s="42" t="e">
        <f>IF($C$24,[1]!obget([1]!obcall("",$C372,"get",[1]!obMake("","int",M$26))),"")</f>
        <v>#VALUE!</v>
      </c>
      <c r="N372" s="42" t="e">
        <f>IF($C$24,[1]!obget([1]!obcall("",$C372,"getAverage")),"")</f>
        <v>#VALUE!</v>
      </c>
    </row>
    <row r="373" spans="1:14" x14ac:dyDescent="0.3">
      <c r="A373" s="28" t="str">
        <f t="shared" si="6"/>
        <v/>
      </c>
      <c r="B373" s="42"/>
      <c r="C373" s="45" t="e">
        <f>IF($C$24,[1]!obcall("IM_"&amp;B373,$B$24,"[]",[1]!obMake("","int",ROW(B373)-ROW($B$27))),"")</f>
        <v>#VALUE!</v>
      </c>
      <c r="D373" s="42" t="e">
        <f>IF($C$24,[1]!obget([1]!obcall("",$C373,"get",[1]!obMake("","int",D$26))),"")</f>
        <v>#VALUE!</v>
      </c>
      <c r="E373" s="42" t="e">
        <f>IF($C$24,[1]!obget([1]!obcall("",$C373,"get",[1]!obMake("","int",E$26))),"")</f>
        <v>#VALUE!</v>
      </c>
      <c r="F373" s="42" t="e">
        <f>IF($C$24,[1]!obget([1]!obcall("",$C373,"get",[1]!obMake("","int",F$26))),"")</f>
        <v>#VALUE!</v>
      </c>
      <c r="G373" s="42" t="e">
        <f>IF($C$24,[1]!obget([1]!obcall("",$C373,"get",[1]!obMake("","int",G$26))),"")</f>
        <v>#VALUE!</v>
      </c>
      <c r="H373" s="42" t="e">
        <f>IF($C$24,[1]!obget([1]!obcall("",$C373,"get",[1]!obMake("","int",H$26))),"")</f>
        <v>#VALUE!</v>
      </c>
      <c r="I373" s="42" t="e">
        <f>IF($C$24,[1]!obget([1]!obcall("",$C373,"get",[1]!obMake("","int",I$26))),"")</f>
        <v>#VALUE!</v>
      </c>
      <c r="J373" s="42" t="e">
        <f>IF($C$24,[1]!obget([1]!obcall("",$C373,"get",[1]!obMake("","int",J$26))),"")</f>
        <v>#VALUE!</v>
      </c>
      <c r="K373" s="42" t="e">
        <f>IF($C$24,[1]!obget([1]!obcall("",$C373,"get",[1]!obMake("","int",K$26))),"")</f>
        <v>#VALUE!</v>
      </c>
      <c r="L373" s="42" t="e">
        <f>IF($C$24,[1]!obget([1]!obcall("",$C373,"get",[1]!obMake("","int",L$26))),"")</f>
        <v>#VALUE!</v>
      </c>
      <c r="M373" s="42" t="e">
        <f>IF($C$24,[1]!obget([1]!obcall("",$C373,"get",[1]!obMake("","int",M$26))),"")</f>
        <v>#VALUE!</v>
      </c>
      <c r="N373" s="42" t="e">
        <f>IF($C$24,[1]!obget([1]!obcall("",$C373,"getAverage")),"")</f>
        <v>#VALUE!</v>
      </c>
    </row>
    <row r="374" spans="1:14" x14ac:dyDescent="0.3">
      <c r="A374" s="28" t="str">
        <f t="shared" si="6"/>
        <v/>
      </c>
      <c r="B374" s="42"/>
      <c r="C374" s="45" t="e">
        <f>IF($C$24,[1]!obcall("IM_"&amp;B374,$B$24,"[]",[1]!obMake("","int",ROW(B374)-ROW($B$27))),"")</f>
        <v>#VALUE!</v>
      </c>
      <c r="D374" s="42" t="e">
        <f>IF($C$24,[1]!obget([1]!obcall("",$C374,"get",[1]!obMake("","int",D$26))),"")</f>
        <v>#VALUE!</v>
      </c>
      <c r="E374" s="42" t="e">
        <f>IF($C$24,[1]!obget([1]!obcall("",$C374,"get",[1]!obMake("","int",E$26))),"")</f>
        <v>#VALUE!</v>
      </c>
      <c r="F374" s="42" t="e">
        <f>IF($C$24,[1]!obget([1]!obcall("",$C374,"get",[1]!obMake("","int",F$26))),"")</f>
        <v>#VALUE!</v>
      </c>
      <c r="G374" s="42" t="e">
        <f>IF($C$24,[1]!obget([1]!obcall("",$C374,"get",[1]!obMake("","int",G$26))),"")</f>
        <v>#VALUE!</v>
      </c>
      <c r="H374" s="42" t="e">
        <f>IF($C$24,[1]!obget([1]!obcall("",$C374,"get",[1]!obMake("","int",H$26))),"")</f>
        <v>#VALUE!</v>
      </c>
      <c r="I374" s="42" t="e">
        <f>IF($C$24,[1]!obget([1]!obcall("",$C374,"get",[1]!obMake("","int",I$26))),"")</f>
        <v>#VALUE!</v>
      </c>
      <c r="J374" s="42" t="e">
        <f>IF($C$24,[1]!obget([1]!obcall("",$C374,"get",[1]!obMake("","int",J$26))),"")</f>
        <v>#VALUE!</v>
      </c>
      <c r="K374" s="42" t="e">
        <f>IF($C$24,[1]!obget([1]!obcall("",$C374,"get",[1]!obMake("","int",K$26))),"")</f>
        <v>#VALUE!</v>
      </c>
      <c r="L374" s="42" t="e">
        <f>IF($C$24,[1]!obget([1]!obcall("",$C374,"get",[1]!obMake("","int",L$26))),"")</f>
        <v>#VALUE!</v>
      </c>
      <c r="M374" s="42" t="e">
        <f>IF($C$24,[1]!obget([1]!obcall("",$C374,"get",[1]!obMake("","int",M$26))),"")</f>
        <v>#VALUE!</v>
      </c>
      <c r="N374" s="42" t="e">
        <f>IF($C$24,[1]!obget([1]!obcall("",$C374,"getAverage")),"")</f>
        <v>#VALUE!</v>
      </c>
    </row>
    <row r="375" spans="1:14" x14ac:dyDescent="0.3">
      <c r="A375" s="28" t="str">
        <f t="shared" si="6"/>
        <v/>
      </c>
      <c r="B375" s="42"/>
      <c r="C375" s="45" t="e">
        <f>IF($C$24,[1]!obcall("IM_"&amp;B375,$B$24,"[]",[1]!obMake("","int",ROW(B375)-ROW($B$27))),"")</f>
        <v>#VALUE!</v>
      </c>
      <c r="D375" s="42" t="e">
        <f>IF($C$24,[1]!obget([1]!obcall("",$C375,"get",[1]!obMake("","int",D$26))),"")</f>
        <v>#VALUE!</v>
      </c>
      <c r="E375" s="42" t="e">
        <f>IF($C$24,[1]!obget([1]!obcall("",$C375,"get",[1]!obMake("","int",E$26))),"")</f>
        <v>#VALUE!</v>
      </c>
      <c r="F375" s="42" t="e">
        <f>IF($C$24,[1]!obget([1]!obcall("",$C375,"get",[1]!obMake("","int",F$26))),"")</f>
        <v>#VALUE!</v>
      </c>
      <c r="G375" s="42" t="e">
        <f>IF($C$24,[1]!obget([1]!obcall("",$C375,"get",[1]!obMake("","int",G$26))),"")</f>
        <v>#VALUE!</v>
      </c>
      <c r="H375" s="42" t="e">
        <f>IF($C$24,[1]!obget([1]!obcall("",$C375,"get",[1]!obMake("","int",H$26))),"")</f>
        <v>#VALUE!</v>
      </c>
      <c r="I375" s="42" t="e">
        <f>IF($C$24,[1]!obget([1]!obcall("",$C375,"get",[1]!obMake("","int",I$26))),"")</f>
        <v>#VALUE!</v>
      </c>
      <c r="J375" s="42" t="e">
        <f>IF($C$24,[1]!obget([1]!obcall("",$C375,"get",[1]!obMake("","int",J$26))),"")</f>
        <v>#VALUE!</v>
      </c>
      <c r="K375" s="42" t="e">
        <f>IF($C$24,[1]!obget([1]!obcall("",$C375,"get",[1]!obMake("","int",K$26))),"")</f>
        <v>#VALUE!</v>
      </c>
      <c r="L375" s="42" t="e">
        <f>IF($C$24,[1]!obget([1]!obcall("",$C375,"get",[1]!obMake("","int",L$26))),"")</f>
        <v>#VALUE!</v>
      </c>
      <c r="M375" s="42" t="e">
        <f>IF($C$24,[1]!obget([1]!obcall("",$C375,"get",[1]!obMake("","int",M$26))),"")</f>
        <v>#VALUE!</v>
      </c>
      <c r="N375" s="42" t="e">
        <f>IF($C$24,[1]!obget([1]!obcall("",$C375,"getAverage")),"")</f>
        <v>#VALUE!</v>
      </c>
    </row>
    <row r="376" spans="1:14" x14ac:dyDescent="0.3">
      <c r="A376" s="28" t="str">
        <f t="shared" si="6"/>
        <v/>
      </c>
      <c r="B376" s="42"/>
      <c r="C376" s="45" t="e">
        <f>IF($C$24,[1]!obcall("IM_"&amp;B376,$B$24,"[]",[1]!obMake("","int",ROW(B376)-ROW($B$27))),"")</f>
        <v>#VALUE!</v>
      </c>
      <c r="D376" s="42" t="e">
        <f>IF($C$24,[1]!obget([1]!obcall("",$C376,"get",[1]!obMake("","int",D$26))),"")</f>
        <v>#VALUE!</v>
      </c>
      <c r="E376" s="42" t="e">
        <f>IF($C$24,[1]!obget([1]!obcall("",$C376,"get",[1]!obMake("","int",E$26))),"")</f>
        <v>#VALUE!</v>
      </c>
      <c r="F376" s="42" t="e">
        <f>IF($C$24,[1]!obget([1]!obcall("",$C376,"get",[1]!obMake("","int",F$26))),"")</f>
        <v>#VALUE!</v>
      </c>
      <c r="G376" s="42" t="e">
        <f>IF($C$24,[1]!obget([1]!obcall("",$C376,"get",[1]!obMake("","int",G$26))),"")</f>
        <v>#VALUE!</v>
      </c>
      <c r="H376" s="42" t="e">
        <f>IF($C$24,[1]!obget([1]!obcall("",$C376,"get",[1]!obMake("","int",H$26))),"")</f>
        <v>#VALUE!</v>
      </c>
      <c r="I376" s="42" t="e">
        <f>IF($C$24,[1]!obget([1]!obcall("",$C376,"get",[1]!obMake("","int",I$26))),"")</f>
        <v>#VALUE!</v>
      </c>
      <c r="J376" s="42" t="e">
        <f>IF($C$24,[1]!obget([1]!obcall("",$C376,"get",[1]!obMake("","int",J$26))),"")</f>
        <v>#VALUE!</v>
      </c>
      <c r="K376" s="42" t="e">
        <f>IF($C$24,[1]!obget([1]!obcall("",$C376,"get",[1]!obMake("","int",K$26))),"")</f>
        <v>#VALUE!</v>
      </c>
      <c r="L376" s="42" t="e">
        <f>IF($C$24,[1]!obget([1]!obcall("",$C376,"get",[1]!obMake("","int",L$26))),"")</f>
        <v>#VALUE!</v>
      </c>
      <c r="M376" s="42" t="e">
        <f>IF($C$24,[1]!obget([1]!obcall("",$C376,"get",[1]!obMake("","int",M$26))),"")</f>
        <v>#VALUE!</v>
      </c>
      <c r="N376" s="42" t="e">
        <f>IF($C$24,[1]!obget([1]!obcall("",$C376,"getAverage")),"")</f>
        <v>#VALUE!</v>
      </c>
    </row>
    <row r="377" spans="1:14" x14ac:dyDescent="0.3">
      <c r="A377" s="28">
        <f t="shared" si="6"/>
        <v>35</v>
      </c>
      <c r="B377" s="42"/>
      <c r="C377" s="45" t="e">
        <f>IF($C$24,[1]!obcall("IM_"&amp;B377,$B$24,"[]",[1]!obMake("","int",ROW(B377)-ROW($B$27))),"")</f>
        <v>#VALUE!</v>
      </c>
      <c r="D377" s="42" t="e">
        <f>IF($C$24,[1]!obget([1]!obcall("",$C377,"get",[1]!obMake("","int",D$26))),"")</f>
        <v>#VALUE!</v>
      </c>
      <c r="E377" s="42" t="e">
        <f>IF($C$24,[1]!obget([1]!obcall("",$C377,"get",[1]!obMake("","int",E$26))),"")</f>
        <v>#VALUE!</v>
      </c>
      <c r="F377" s="42" t="e">
        <f>IF($C$24,[1]!obget([1]!obcall("",$C377,"get",[1]!obMake("","int",F$26))),"")</f>
        <v>#VALUE!</v>
      </c>
      <c r="G377" s="42" t="e">
        <f>IF($C$24,[1]!obget([1]!obcall("",$C377,"get",[1]!obMake("","int",G$26))),"")</f>
        <v>#VALUE!</v>
      </c>
      <c r="H377" s="42" t="e">
        <f>IF($C$24,[1]!obget([1]!obcall("",$C377,"get",[1]!obMake("","int",H$26))),"")</f>
        <v>#VALUE!</v>
      </c>
      <c r="I377" s="42" t="e">
        <f>IF($C$24,[1]!obget([1]!obcall("",$C377,"get",[1]!obMake("","int",I$26))),"")</f>
        <v>#VALUE!</v>
      </c>
      <c r="J377" s="42" t="e">
        <f>IF($C$24,[1]!obget([1]!obcall("",$C377,"get",[1]!obMake("","int",J$26))),"")</f>
        <v>#VALUE!</v>
      </c>
      <c r="K377" s="42" t="e">
        <f>IF($C$24,[1]!obget([1]!obcall("",$C377,"get",[1]!obMake("","int",K$26))),"")</f>
        <v>#VALUE!</v>
      </c>
      <c r="L377" s="42" t="e">
        <f>IF($C$24,[1]!obget([1]!obcall("",$C377,"get",[1]!obMake("","int",L$26))),"")</f>
        <v>#VALUE!</v>
      </c>
      <c r="M377" s="42" t="e">
        <f>IF($C$24,[1]!obget([1]!obcall("",$C377,"get",[1]!obMake("","int",M$26))),"")</f>
        <v>#VALUE!</v>
      </c>
      <c r="N377" s="42" t="e">
        <f>IF($C$24,[1]!obget([1]!obcall("",$C377,"getAverage")),"")</f>
        <v>#VALUE!</v>
      </c>
    </row>
    <row r="378" spans="1:14" x14ac:dyDescent="0.3">
      <c r="A378" s="28" t="str">
        <f t="shared" si="6"/>
        <v/>
      </c>
      <c r="B378" s="42"/>
      <c r="C378" s="45" t="e">
        <f>IF($C$24,[1]!obcall("IM_"&amp;B378,$B$24,"[]",[1]!obMake("","int",ROW(B378)-ROW($B$27))),"")</f>
        <v>#VALUE!</v>
      </c>
      <c r="D378" s="42" t="e">
        <f>IF($C$24,[1]!obget([1]!obcall("",$C378,"get",[1]!obMake("","int",D$26))),"")</f>
        <v>#VALUE!</v>
      </c>
      <c r="E378" s="42" t="e">
        <f>IF($C$24,[1]!obget([1]!obcall("",$C378,"get",[1]!obMake("","int",E$26))),"")</f>
        <v>#VALUE!</v>
      </c>
      <c r="F378" s="42" t="e">
        <f>IF($C$24,[1]!obget([1]!obcall("",$C378,"get",[1]!obMake("","int",F$26))),"")</f>
        <v>#VALUE!</v>
      </c>
      <c r="G378" s="42" t="e">
        <f>IF($C$24,[1]!obget([1]!obcall("",$C378,"get",[1]!obMake("","int",G$26))),"")</f>
        <v>#VALUE!</v>
      </c>
      <c r="H378" s="42" t="e">
        <f>IF($C$24,[1]!obget([1]!obcall("",$C378,"get",[1]!obMake("","int",H$26))),"")</f>
        <v>#VALUE!</v>
      </c>
      <c r="I378" s="42" t="e">
        <f>IF($C$24,[1]!obget([1]!obcall("",$C378,"get",[1]!obMake("","int",I$26))),"")</f>
        <v>#VALUE!</v>
      </c>
      <c r="J378" s="42" t="e">
        <f>IF($C$24,[1]!obget([1]!obcall("",$C378,"get",[1]!obMake("","int",J$26))),"")</f>
        <v>#VALUE!</v>
      </c>
      <c r="K378" s="42" t="e">
        <f>IF($C$24,[1]!obget([1]!obcall("",$C378,"get",[1]!obMake("","int",K$26))),"")</f>
        <v>#VALUE!</v>
      </c>
      <c r="L378" s="42" t="e">
        <f>IF($C$24,[1]!obget([1]!obcall("",$C378,"get",[1]!obMake("","int",L$26))),"")</f>
        <v>#VALUE!</v>
      </c>
      <c r="M378" s="42" t="e">
        <f>IF($C$24,[1]!obget([1]!obcall("",$C378,"get",[1]!obMake("","int",M$26))),"")</f>
        <v>#VALUE!</v>
      </c>
      <c r="N378" s="42" t="e">
        <f>IF($C$24,[1]!obget([1]!obcall("",$C378,"getAverage")),"")</f>
        <v>#VALUE!</v>
      </c>
    </row>
    <row r="379" spans="1:14" x14ac:dyDescent="0.3">
      <c r="A379" s="28" t="str">
        <f t="shared" si="6"/>
        <v/>
      </c>
      <c r="B379" s="42"/>
      <c r="C379" s="45" t="e">
        <f>IF($C$24,[1]!obcall("IM_"&amp;B379,$B$24,"[]",[1]!obMake("","int",ROW(B379)-ROW($B$27))),"")</f>
        <v>#VALUE!</v>
      </c>
      <c r="D379" s="42" t="e">
        <f>IF($C$24,[1]!obget([1]!obcall("",$C379,"get",[1]!obMake("","int",D$26))),"")</f>
        <v>#VALUE!</v>
      </c>
      <c r="E379" s="42" t="e">
        <f>IF($C$24,[1]!obget([1]!obcall("",$C379,"get",[1]!obMake("","int",E$26))),"")</f>
        <v>#VALUE!</v>
      </c>
      <c r="F379" s="42" t="e">
        <f>IF($C$24,[1]!obget([1]!obcall("",$C379,"get",[1]!obMake("","int",F$26))),"")</f>
        <v>#VALUE!</v>
      </c>
      <c r="G379" s="42" t="e">
        <f>IF($C$24,[1]!obget([1]!obcall("",$C379,"get",[1]!obMake("","int",G$26))),"")</f>
        <v>#VALUE!</v>
      </c>
      <c r="H379" s="42" t="e">
        <f>IF($C$24,[1]!obget([1]!obcall("",$C379,"get",[1]!obMake("","int",H$26))),"")</f>
        <v>#VALUE!</v>
      </c>
      <c r="I379" s="42" t="e">
        <f>IF($C$24,[1]!obget([1]!obcall("",$C379,"get",[1]!obMake("","int",I$26))),"")</f>
        <v>#VALUE!</v>
      </c>
      <c r="J379" s="42" t="e">
        <f>IF($C$24,[1]!obget([1]!obcall("",$C379,"get",[1]!obMake("","int",J$26))),"")</f>
        <v>#VALUE!</v>
      </c>
      <c r="K379" s="42" t="e">
        <f>IF($C$24,[1]!obget([1]!obcall("",$C379,"get",[1]!obMake("","int",K$26))),"")</f>
        <v>#VALUE!</v>
      </c>
      <c r="L379" s="42" t="e">
        <f>IF($C$24,[1]!obget([1]!obcall("",$C379,"get",[1]!obMake("","int",L$26))),"")</f>
        <v>#VALUE!</v>
      </c>
      <c r="M379" s="42" t="e">
        <f>IF($C$24,[1]!obget([1]!obcall("",$C379,"get",[1]!obMake("","int",M$26))),"")</f>
        <v>#VALUE!</v>
      </c>
      <c r="N379" s="42" t="e">
        <f>IF($C$24,[1]!obget([1]!obcall("",$C379,"getAverage")),"")</f>
        <v>#VALUE!</v>
      </c>
    </row>
    <row r="380" spans="1:14" x14ac:dyDescent="0.3">
      <c r="A380" s="28" t="str">
        <f t="shared" si="6"/>
        <v/>
      </c>
      <c r="B380" s="42"/>
      <c r="C380" s="45" t="e">
        <f>IF($C$24,[1]!obcall("IM_"&amp;B380,$B$24,"[]",[1]!obMake("","int",ROW(B380)-ROW($B$27))),"")</f>
        <v>#VALUE!</v>
      </c>
      <c r="D380" s="42" t="e">
        <f>IF($C$24,[1]!obget([1]!obcall("",$C380,"get",[1]!obMake("","int",D$26))),"")</f>
        <v>#VALUE!</v>
      </c>
      <c r="E380" s="42" t="e">
        <f>IF($C$24,[1]!obget([1]!obcall("",$C380,"get",[1]!obMake("","int",E$26))),"")</f>
        <v>#VALUE!</v>
      </c>
      <c r="F380" s="42" t="e">
        <f>IF($C$24,[1]!obget([1]!obcall("",$C380,"get",[1]!obMake("","int",F$26))),"")</f>
        <v>#VALUE!</v>
      </c>
      <c r="G380" s="42" t="e">
        <f>IF($C$24,[1]!obget([1]!obcall("",$C380,"get",[1]!obMake("","int",G$26))),"")</f>
        <v>#VALUE!</v>
      </c>
      <c r="H380" s="42" t="e">
        <f>IF($C$24,[1]!obget([1]!obcall("",$C380,"get",[1]!obMake("","int",H$26))),"")</f>
        <v>#VALUE!</v>
      </c>
      <c r="I380" s="42" t="e">
        <f>IF($C$24,[1]!obget([1]!obcall("",$C380,"get",[1]!obMake("","int",I$26))),"")</f>
        <v>#VALUE!</v>
      </c>
      <c r="J380" s="42" t="e">
        <f>IF($C$24,[1]!obget([1]!obcall("",$C380,"get",[1]!obMake("","int",J$26))),"")</f>
        <v>#VALUE!</v>
      </c>
      <c r="K380" s="42" t="e">
        <f>IF($C$24,[1]!obget([1]!obcall("",$C380,"get",[1]!obMake("","int",K$26))),"")</f>
        <v>#VALUE!</v>
      </c>
      <c r="L380" s="42" t="e">
        <f>IF($C$24,[1]!obget([1]!obcall("",$C380,"get",[1]!obMake("","int",L$26))),"")</f>
        <v>#VALUE!</v>
      </c>
      <c r="M380" s="42" t="e">
        <f>IF($C$24,[1]!obget([1]!obcall("",$C380,"get",[1]!obMake("","int",M$26))),"")</f>
        <v>#VALUE!</v>
      </c>
      <c r="N380" s="42" t="e">
        <f>IF($C$24,[1]!obget([1]!obcall("",$C380,"getAverage")),"")</f>
        <v>#VALUE!</v>
      </c>
    </row>
    <row r="381" spans="1:14" x14ac:dyDescent="0.3">
      <c r="A381" s="28" t="str">
        <f t="shared" si="6"/>
        <v/>
      </c>
      <c r="B381" s="42"/>
      <c r="C381" s="45" t="e">
        <f>IF($C$24,[1]!obcall("IM_"&amp;B381,$B$24,"[]",[1]!obMake("","int",ROW(B381)-ROW($B$27))),"")</f>
        <v>#VALUE!</v>
      </c>
      <c r="D381" s="42" t="e">
        <f>IF($C$24,[1]!obget([1]!obcall("",$C381,"get",[1]!obMake("","int",D$26))),"")</f>
        <v>#VALUE!</v>
      </c>
      <c r="E381" s="42" t="e">
        <f>IF($C$24,[1]!obget([1]!obcall("",$C381,"get",[1]!obMake("","int",E$26))),"")</f>
        <v>#VALUE!</v>
      </c>
      <c r="F381" s="42" t="e">
        <f>IF($C$24,[1]!obget([1]!obcall("",$C381,"get",[1]!obMake("","int",F$26))),"")</f>
        <v>#VALUE!</v>
      </c>
      <c r="G381" s="42" t="e">
        <f>IF($C$24,[1]!obget([1]!obcall("",$C381,"get",[1]!obMake("","int",G$26))),"")</f>
        <v>#VALUE!</v>
      </c>
      <c r="H381" s="42" t="e">
        <f>IF($C$24,[1]!obget([1]!obcall("",$C381,"get",[1]!obMake("","int",H$26))),"")</f>
        <v>#VALUE!</v>
      </c>
      <c r="I381" s="42" t="e">
        <f>IF($C$24,[1]!obget([1]!obcall("",$C381,"get",[1]!obMake("","int",I$26))),"")</f>
        <v>#VALUE!</v>
      </c>
      <c r="J381" s="42" t="e">
        <f>IF($C$24,[1]!obget([1]!obcall("",$C381,"get",[1]!obMake("","int",J$26))),"")</f>
        <v>#VALUE!</v>
      </c>
      <c r="K381" s="42" t="e">
        <f>IF($C$24,[1]!obget([1]!obcall("",$C381,"get",[1]!obMake("","int",K$26))),"")</f>
        <v>#VALUE!</v>
      </c>
      <c r="L381" s="42" t="e">
        <f>IF($C$24,[1]!obget([1]!obcall("",$C381,"get",[1]!obMake("","int",L$26))),"")</f>
        <v>#VALUE!</v>
      </c>
      <c r="M381" s="42" t="e">
        <f>IF($C$24,[1]!obget([1]!obcall("",$C381,"get",[1]!obMake("","int",M$26))),"")</f>
        <v>#VALUE!</v>
      </c>
      <c r="N381" s="42" t="e">
        <f>IF($C$24,[1]!obget([1]!obcall("",$C381,"getAverage")),"")</f>
        <v>#VALUE!</v>
      </c>
    </row>
    <row r="382" spans="1:14" x14ac:dyDescent="0.3">
      <c r="A382" s="28">
        <f t="shared" si="6"/>
        <v>35.5</v>
      </c>
      <c r="B382" s="42"/>
      <c r="C382" s="45" t="e">
        <f>IF($C$24,[1]!obcall("IM_"&amp;B382,$B$24,"[]",[1]!obMake("","int",ROW(B382)-ROW($B$27))),"")</f>
        <v>#VALUE!</v>
      </c>
      <c r="D382" s="42" t="e">
        <f>IF($C$24,[1]!obget([1]!obcall("",$C382,"get",[1]!obMake("","int",D$26))),"")</f>
        <v>#VALUE!</v>
      </c>
      <c r="E382" s="42" t="e">
        <f>IF($C$24,[1]!obget([1]!obcall("",$C382,"get",[1]!obMake("","int",E$26))),"")</f>
        <v>#VALUE!</v>
      </c>
      <c r="F382" s="42" t="e">
        <f>IF($C$24,[1]!obget([1]!obcall("",$C382,"get",[1]!obMake("","int",F$26))),"")</f>
        <v>#VALUE!</v>
      </c>
      <c r="G382" s="42" t="e">
        <f>IF($C$24,[1]!obget([1]!obcall("",$C382,"get",[1]!obMake("","int",G$26))),"")</f>
        <v>#VALUE!</v>
      </c>
      <c r="H382" s="42" t="e">
        <f>IF($C$24,[1]!obget([1]!obcall("",$C382,"get",[1]!obMake("","int",H$26))),"")</f>
        <v>#VALUE!</v>
      </c>
      <c r="I382" s="42" t="e">
        <f>IF($C$24,[1]!obget([1]!obcall("",$C382,"get",[1]!obMake("","int",I$26))),"")</f>
        <v>#VALUE!</v>
      </c>
      <c r="J382" s="42" t="e">
        <f>IF($C$24,[1]!obget([1]!obcall("",$C382,"get",[1]!obMake("","int",J$26))),"")</f>
        <v>#VALUE!</v>
      </c>
      <c r="K382" s="42" t="e">
        <f>IF($C$24,[1]!obget([1]!obcall("",$C382,"get",[1]!obMake("","int",K$26))),"")</f>
        <v>#VALUE!</v>
      </c>
      <c r="L382" s="42" t="e">
        <f>IF($C$24,[1]!obget([1]!obcall("",$C382,"get",[1]!obMake("","int",L$26))),"")</f>
        <v>#VALUE!</v>
      </c>
      <c r="M382" s="42" t="e">
        <f>IF($C$24,[1]!obget([1]!obcall("",$C382,"get",[1]!obMake("","int",M$26))),"")</f>
        <v>#VALUE!</v>
      </c>
      <c r="N382" s="42" t="e">
        <f>IF($C$24,[1]!obget([1]!obcall("",$C382,"getAverage")),"")</f>
        <v>#VALUE!</v>
      </c>
    </row>
    <row r="383" spans="1:14" x14ac:dyDescent="0.3">
      <c r="A383" s="28" t="str">
        <f t="shared" si="6"/>
        <v/>
      </c>
      <c r="B383" s="42"/>
      <c r="C383" s="45" t="e">
        <f>IF($C$24,[1]!obcall("IM_"&amp;B383,$B$24,"[]",[1]!obMake("","int",ROW(B383)-ROW($B$27))),"")</f>
        <v>#VALUE!</v>
      </c>
      <c r="D383" s="42" t="e">
        <f>IF($C$24,[1]!obget([1]!obcall("",$C383,"get",[1]!obMake("","int",D$26))),"")</f>
        <v>#VALUE!</v>
      </c>
      <c r="E383" s="42" t="e">
        <f>IF($C$24,[1]!obget([1]!obcall("",$C383,"get",[1]!obMake("","int",E$26))),"")</f>
        <v>#VALUE!</v>
      </c>
      <c r="F383" s="42" t="e">
        <f>IF($C$24,[1]!obget([1]!obcall("",$C383,"get",[1]!obMake("","int",F$26))),"")</f>
        <v>#VALUE!</v>
      </c>
      <c r="G383" s="42" t="e">
        <f>IF($C$24,[1]!obget([1]!obcall("",$C383,"get",[1]!obMake("","int",G$26))),"")</f>
        <v>#VALUE!</v>
      </c>
      <c r="H383" s="42" t="e">
        <f>IF($C$24,[1]!obget([1]!obcall("",$C383,"get",[1]!obMake("","int",H$26))),"")</f>
        <v>#VALUE!</v>
      </c>
      <c r="I383" s="42" t="e">
        <f>IF($C$24,[1]!obget([1]!obcall("",$C383,"get",[1]!obMake("","int",I$26))),"")</f>
        <v>#VALUE!</v>
      </c>
      <c r="J383" s="42" t="e">
        <f>IF($C$24,[1]!obget([1]!obcall("",$C383,"get",[1]!obMake("","int",J$26))),"")</f>
        <v>#VALUE!</v>
      </c>
      <c r="K383" s="42" t="e">
        <f>IF($C$24,[1]!obget([1]!obcall("",$C383,"get",[1]!obMake("","int",K$26))),"")</f>
        <v>#VALUE!</v>
      </c>
      <c r="L383" s="42" t="e">
        <f>IF($C$24,[1]!obget([1]!obcall("",$C383,"get",[1]!obMake("","int",L$26))),"")</f>
        <v>#VALUE!</v>
      </c>
      <c r="M383" s="42" t="e">
        <f>IF($C$24,[1]!obget([1]!obcall("",$C383,"get",[1]!obMake("","int",M$26))),"")</f>
        <v>#VALUE!</v>
      </c>
      <c r="N383" s="42" t="e">
        <f>IF($C$24,[1]!obget([1]!obcall("",$C383,"getAverage")),"")</f>
        <v>#VALUE!</v>
      </c>
    </row>
    <row r="384" spans="1:14" x14ac:dyDescent="0.3">
      <c r="A384" s="28" t="str">
        <f t="shared" si="6"/>
        <v/>
      </c>
      <c r="B384" s="42"/>
      <c r="C384" s="45" t="e">
        <f>IF($C$24,[1]!obcall("IM_"&amp;B384,$B$24,"[]",[1]!obMake("","int",ROW(B384)-ROW($B$27))),"")</f>
        <v>#VALUE!</v>
      </c>
      <c r="D384" s="42" t="e">
        <f>IF($C$24,[1]!obget([1]!obcall("",$C384,"get",[1]!obMake("","int",D$26))),"")</f>
        <v>#VALUE!</v>
      </c>
      <c r="E384" s="42" t="e">
        <f>IF($C$24,[1]!obget([1]!obcall("",$C384,"get",[1]!obMake("","int",E$26))),"")</f>
        <v>#VALUE!</v>
      </c>
      <c r="F384" s="42" t="e">
        <f>IF($C$24,[1]!obget([1]!obcall("",$C384,"get",[1]!obMake("","int",F$26))),"")</f>
        <v>#VALUE!</v>
      </c>
      <c r="G384" s="42" t="e">
        <f>IF($C$24,[1]!obget([1]!obcall("",$C384,"get",[1]!obMake("","int",G$26))),"")</f>
        <v>#VALUE!</v>
      </c>
      <c r="H384" s="42" t="e">
        <f>IF($C$24,[1]!obget([1]!obcall("",$C384,"get",[1]!obMake("","int",H$26))),"")</f>
        <v>#VALUE!</v>
      </c>
      <c r="I384" s="42" t="e">
        <f>IF($C$24,[1]!obget([1]!obcall("",$C384,"get",[1]!obMake("","int",I$26))),"")</f>
        <v>#VALUE!</v>
      </c>
      <c r="J384" s="42" t="e">
        <f>IF($C$24,[1]!obget([1]!obcall("",$C384,"get",[1]!obMake("","int",J$26))),"")</f>
        <v>#VALUE!</v>
      </c>
      <c r="K384" s="42" t="e">
        <f>IF($C$24,[1]!obget([1]!obcall("",$C384,"get",[1]!obMake("","int",K$26))),"")</f>
        <v>#VALUE!</v>
      </c>
      <c r="L384" s="42" t="e">
        <f>IF($C$24,[1]!obget([1]!obcall("",$C384,"get",[1]!obMake("","int",L$26))),"")</f>
        <v>#VALUE!</v>
      </c>
      <c r="M384" s="42" t="e">
        <f>IF($C$24,[1]!obget([1]!obcall("",$C384,"get",[1]!obMake("","int",M$26))),"")</f>
        <v>#VALUE!</v>
      </c>
      <c r="N384" s="42" t="e">
        <f>IF($C$24,[1]!obget([1]!obcall("",$C384,"getAverage")),"")</f>
        <v>#VALUE!</v>
      </c>
    </row>
    <row r="385" spans="1:14" x14ac:dyDescent="0.3">
      <c r="A385" s="28" t="str">
        <f t="shared" si="6"/>
        <v/>
      </c>
      <c r="B385" s="42"/>
      <c r="C385" s="45" t="e">
        <f>IF($C$24,[1]!obcall("IM_"&amp;B385,$B$24,"[]",[1]!obMake("","int",ROW(B385)-ROW($B$27))),"")</f>
        <v>#VALUE!</v>
      </c>
      <c r="D385" s="42" t="e">
        <f>IF($C$24,[1]!obget([1]!obcall("",$C385,"get",[1]!obMake("","int",D$26))),"")</f>
        <v>#VALUE!</v>
      </c>
      <c r="E385" s="42" t="e">
        <f>IF($C$24,[1]!obget([1]!obcall("",$C385,"get",[1]!obMake("","int",E$26))),"")</f>
        <v>#VALUE!</v>
      </c>
      <c r="F385" s="42" t="e">
        <f>IF($C$24,[1]!obget([1]!obcall("",$C385,"get",[1]!obMake("","int",F$26))),"")</f>
        <v>#VALUE!</v>
      </c>
      <c r="G385" s="42" t="e">
        <f>IF($C$24,[1]!obget([1]!obcall("",$C385,"get",[1]!obMake("","int",G$26))),"")</f>
        <v>#VALUE!</v>
      </c>
      <c r="H385" s="42" t="e">
        <f>IF($C$24,[1]!obget([1]!obcall("",$C385,"get",[1]!obMake("","int",H$26))),"")</f>
        <v>#VALUE!</v>
      </c>
      <c r="I385" s="42" t="e">
        <f>IF($C$24,[1]!obget([1]!obcall("",$C385,"get",[1]!obMake("","int",I$26))),"")</f>
        <v>#VALUE!</v>
      </c>
      <c r="J385" s="42" t="e">
        <f>IF($C$24,[1]!obget([1]!obcall("",$C385,"get",[1]!obMake("","int",J$26))),"")</f>
        <v>#VALUE!</v>
      </c>
      <c r="K385" s="42" t="e">
        <f>IF($C$24,[1]!obget([1]!obcall("",$C385,"get",[1]!obMake("","int",K$26))),"")</f>
        <v>#VALUE!</v>
      </c>
      <c r="L385" s="42" t="e">
        <f>IF($C$24,[1]!obget([1]!obcall("",$C385,"get",[1]!obMake("","int",L$26))),"")</f>
        <v>#VALUE!</v>
      </c>
      <c r="M385" s="42" t="e">
        <f>IF($C$24,[1]!obget([1]!obcall("",$C385,"get",[1]!obMake("","int",M$26))),"")</f>
        <v>#VALUE!</v>
      </c>
      <c r="N385" s="42" t="e">
        <f>IF($C$24,[1]!obget([1]!obcall("",$C385,"getAverage")),"")</f>
        <v>#VALUE!</v>
      </c>
    </row>
    <row r="386" spans="1:14" x14ac:dyDescent="0.3">
      <c r="A386" s="28" t="str">
        <f t="shared" si="6"/>
        <v/>
      </c>
      <c r="B386" s="42"/>
      <c r="C386" s="45" t="e">
        <f>IF($C$24,[1]!obcall("IM_"&amp;B386,$B$24,"[]",[1]!obMake("","int",ROW(B386)-ROW($B$27))),"")</f>
        <v>#VALUE!</v>
      </c>
      <c r="D386" s="42" t="e">
        <f>IF($C$24,[1]!obget([1]!obcall("",$C386,"get",[1]!obMake("","int",D$26))),"")</f>
        <v>#VALUE!</v>
      </c>
      <c r="E386" s="42" t="e">
        <f>IF($C$24,[1]!obget([1]!obcall("",$C386,"get",[1]!obMake("","int",E$26))),"")</f>
        <v>#VALUE!</v>
      </c>
      <c r="F386" s="42" t="e">
        <f>IF($C$24,[1]!obget([1]!obcall("",$C386,"get",[1]!obMake("","int",F$26))),"")</f>
        <v>#VALUE!</v>
      </c>
      <c r="G386" s="42" t="e">
        <f>IF($C$24,[1]!obget([1]!obcall("",$C386,"get",[1]!obMake("","int",G$26))),"")</f>
        <v>#VALUE!</v>
      </c>
      <c r="H386" s="42" t="e">
        <f>IF($C$24,[1]!obget([1]!obcall("",$C386,"get",[1]!obMake("","int",H$26))),"")</f>
        <v>#VALUE!</v>
      </c>
      <c r="I386" s="42" t="e">
        <f>IF($C$24,[1]!obget([1]!obcall("",$C386,"get",[1]!obMake("","int",I$26))),"")</f>
        <v>#VALUE!</v>
      </c>
      <c r="J386" s="42" t="e">
        <f>IF($C$24,[1]!obget([1]!obcall("",$C386,"get",[1]!obMake("","int",J$26))),"")</f>
        <v>#VALUE!</v>
      </c>
      <c r="K386" s="42" t="e">
        <f>IF($C$24,[1]!obget([1]!obcall("",$C386,"get",[1]!obMake("","int",K$26))),"")</f>
        <v>#VALUE!</v>
      </c>
      <c r="L386" s="42" t="e">
        <f>IF($C$24,[1]!obget([1]!obcall("",$C386,"get",[1]!obMake("","int",L$26))),"")</f>
        <v>#VALUE!</v>
      </c>
      <c r="M386" s="42" t="e">
        <f>IF($C$24,[1]!obget([1]!obcall("",$C386,"get",[1]!obMake("","int",M$26))),"")</f>
        <v>#VALUE!</v>
      </c>
      <c r="N386" s="42" t="e">
        <f>IF($C$24,[1]!obget([1]!obcall("",$C386,"getAverage")),"")</f>
        <v>#VALUE!</v>
      </c>
    </row>
    <row r="387" spans="1:14" x14ac:dyDescent="0.3">
      <c r="A387" s="28">
        <f t="shared" si="6"/>
        <v>36</v>
      </c>
      <c r="B387" s="42"/>
      <c r="C387" s="45" t="e">
        <f>IF($C$24,[1]!obcall("IM_"&amp;B387,$B$24,"[]",[1]!obMake("","int",ROW(B387)-ROW($B$27))),"")</f>
        <v>#VALUE!</v>
      </c>
      <c r="D387" s="42" t="e">
        <f>IF($C$24,[1]!obget([1]!obcall("",$C387,"get",[1]!obMake("","int",D$26))),"")</f>
        <v>#VALUE!</v>
      </c>
      <c r="E387" s="42" t="e">
        <f>IF($C$24,[1]!obget([1]!obcall("",$C387,"get",[1]!obMake("","int",E$26))),"")</f>
        <v>#VALUE!</v>
      </c>
      <c r="F387" s="42" t="e">
        <f>IF($C$24,[1]!obget([1]!obcall("",$C387,"get",[1]!obMake("","int",F$26))),"")</f>
        <v>#VALUE!</v>
      </c>
      <c r="G387" s="42" t="e">
        <f>IF($C$24,[1]!obget([1]!obcall("",$C387,"get",[1]!obMake("","int",G$26))),"")</f>
        <v>#VALUE!</v>
      </c>
      <c r="H387" s="42" t="e">
        <f>IF($C$24,[1]!obget([1]!obcall("",$C387,"get",[1]!obMake("","int",H$26))),"")</f>
        <v>#VALUE!</v>
      </c>
      <c r="I387" s="42" t="e">
        <f>IF($C$24,[1]!obget([1]!obcall("",$C387,"get",[1]!obMake("","int",I$26))),"")</f>
        <v>#VALUE!</v>
      </c>
      <c r="J387" s="42" t="e">
        <f>IF($C$24,[1]!obget([1]!obcall("",$C387,"get",[1]!obMake("","int",J$26))),"")</f>
        <v>#VALUE!</v>
      </c>
      <c r="K387" s="42" t="e">
        <f>IF($C$24,[1]!obget([1]!obcall("",$C387,"get",[1]!obMake("","int",K$26))),"")</f>
        <v>#VALUE!</v>
      </c>
      <c r="L387" s="42" t="e">
        <f>IF($C$24,[1]!obget([1]!obcall("",$C387,"get",[1]!obMake("","int",L$26))),"")</f>
        <v>#VALUE!</v>
      </c>
      <c r="M387" s="42" t="e">
        <f>IF($C$24,[1]!obget([1]!obcall("",$C387,"get",[1]!obMake("","int",M$26))),"")</f>
        <v>#VALUE!</v>
      </c>
      <c r="N387" s="42" t="e">
        <f>IF($C$24,[1]!obget([1]!obcall("",$C387,"getAverage")),"")</f>
        <v>#VALUE!</v>
      </c>
    </row>
    <row r="388" spans="1:14" x14ac:dyDescent="0.3">
      <c r="A388" s="28" t="str">
        <f t="shared" si="6"/>
        <v/>
      </c>
      <c r="B388" s="42"/>
      <c r="C388" s="45" t="e">
        <f>IF($C$24,[1]!obcall("IM_"&amp;B388,$B$24,"[]",[1]!obMake("","int",ROW(B388)-ROW($B$27))),"")</f>
        <v>#VALUE!</v>
      </c>
      <c r="D388" s="42" t="e">
        <f>IF($C$24,[1]!obget([1]!obcall("",$C388,"get",[1]!obMake("","int",D$26))),"")</f>
        <v>#VALUE!</v>
      </c>
      <c r="E388" s="42" t="e">
        <f>IF($C$24,[1]!obget([1]!obcall("",$C388,"get",[1]!obMake("","int",E$26))),"")</f>
        <v>#VALUE!</v>
      </c>
      <c r="F388" s="42" t="e">
        <f>IF($C$24,[1]!obget([1]!obcall("",$C388,"get",[1]!obMake("","int",F$26))),"")</f>
        <v>#VALUE!</v>
      </c>
      <c r="G388" s="42" t="e">
        <f>IF($C$24,[1]!obget([1]!obcall("",$C388,"get",[1]!obMake("","int",G$26))),"")</f>
        <v>#VALUE!</v>
      </c>
      <c r="H388" s="42" t="e">
        <f>IF($C$24,[1]!obget([1]!obcall("",$C388,"get",[1]!obMake("","int",H$26))),"")</f>
        <v>#VALUE!</v>
      </c>
      <c r="I388" s="42" t="e">
        <f>IF($C$24,[1]!obget([1]!obcall("",$C388,"get",[1]!obMake("","int",I$26))),"")</f>
        <v>#VALUE!</v>
      </c>
      <c r="J388" s="42" t="e">
        <f>IF($C$24,[1]!obget([1]!obcall("",$C388,"get",[1]!obMake("","int",J$26))),"")</f>
        <v>#VALUE!</v>
      </c>
      <c r="K388" s="42" t="e">
        <f>IF($C$24,[1]!obget([1]!obcall("",$C388,"get",[1]!obMake("","int",K$26))),"")</f>
        <v>#VALUE!</v>
      </c>
      <c r="L388" s="42" t="e">
        <f>IF($C$24,[1]!obget([1]!obcall("",$C388,"get",[1]!obMake("","int",L$26))),"")</f>
        <v>#VALUE!</v>
      </c>
      <c r="M388" s="42" t="e">
        <f>IF($C$24,[1]!obget([1]!obcall("",$C388,"get",[1]!obMake("","int",M$26))),"")</f>
        <v>#VALUE!</v>
      </c>
      <c r="N388" s="42" t="e">
        <f>IF($C$24,[1]!obget([1]!obcall("",$C388,"getAverage")),"")</f>
        <v>#VALUE!</v>
      </c>
    </row>
    <row r="389" spans="1:14" x14ac:dyDescent="0.3">
      <c r="A389" s="28" t="str">
        <f t="shared" si="6"/>
        <v/>
      </c>
      <c r="B389" s="42"/>
      <c r="C389" s="45" t="e">
        <f>IF($C$24,[1]!obcall("IM_"&amp;B389,$B$24,"[]",[1]!obMake("","int",ROW(B389)-ROW($B$27))),"")</f>
        <v>#VALUE!</v>
      </c>
      <c r="D389" s="42" t="e">
        <f>IF($C$24,[1]!obget([1]!obcall("",$C389,"get",[1]!obMake("","int",D$26))),"")</f>
        <v>#VALUE!</v>
      </c>
      <c r="E389" s="42" t="e">
        <f>IF($C$24,[1]!obget([1]!obcall("",$C389,"get",[1]!obMake("","int",E$26))),"")</f>
        <v>#VALUE!</v>
      </c>
      <c r="F389" s="42" t="e">
        <f>IF($C$24,[1]!obget([1]!obcall("",$C389,"get",[1]!obMake("","int",F$26))),"")</f>
        <v>#VALUE!</v>
      </c>
      <c r="G389" s="42" t="e">
        <f>IF($C$24,[1]!obget([1]!obcall("",$C389,"get",[1]!obMake("","int",G$26))),"")</f>
        <v>#VALUE!</v>
      </c>
      <c r="H389" s="42" t="e">
        <f>IF($C$24,[1]!obget([1]!obcall("",$C389,"get",[1]!obMake("","int",H$26))),"")</f>
        <v>#VALUE!</v>
      </c>
      <c r="I389" s="42" t="e">
        <f>IF($C$24,[1]!obget([1]!obcall("",$C389,"get",[1]!obMake("","int",I$26))),"")</f>
        <v>#VALUE!</v>
      </c>
      <c r="J389" s="42" t="e">
        <f>IF($C$24,[1]!obget([1]!obcall("",$C389,"get",[1]!obMake("","int",J$26))),"")</f>
        <v>#VALUE!</v>
      </c>
      <c r="K389" s="42" t="e">
        <f>IF($C$24,[1]!obget([1]!obcall("",$C389,"get",[1]!obMake("","int",K$26))),"")</f>
        <v>#VALUE!</v>
      </c>
      <c r="L389" s="42" t="e">
        <f>IF($C$24,[1]!obget([1]!obcall("",$C389,"get",[1]!obMake("","int",L$26))),"")</f>
        <v>#VALUE!</v>
      </c>
      <c r="M389" s="42" t="e">
        <f>IF($C$24,[1]!obget([1]!obcall("",$C389,"get",[1]!obMake("","int",M$26))),"")</f>
        <v>#VALUE!</v>
      </c>
      <c r="N389" s="42" t="e">
        <f>IF($C$24,[1]!obget([1]!obcall("",$C389,"getAverage")),"")</f>
        <v>#VALUE!</v>
      </c>
    </row>
    <row r="390" spans="1:14" x14ac:dyDescent="0.3">
      <c r="A390" s="28" t="str">
        <f t="shared" si="6"/>
        <v/>
      </c>
      <c r="B390" s="42"/>
      <c r="C390" s="45" t="e">
        <f>IF($C$24,[1]!obcall("IM_"&amp;B390,$B$24,"[]",[1]!obMake("","int",ROW(B390)-ROW($B$27))),"")</f>
        <v>#VALUE!</v>
      </c>
      <c r="D390" s="42" t="e">
        <f>IF($C$24,[1]!obget([1]!obcall("",$C390,"get",[1]!obMake("","int",D$26))),"")</f>
        <v>#VALUE!</v>
      </c>
      <c r="E390" s="42" t="e">
        <f>IF($C$24,[1]!obget([1]!obcall("",$C390,"get",[1]!obMake("","int",E$26))),"")</f>
        <v>#VALUE!</v>
      </c>
      <c r="F390" s="42" t="e">
        <f>IF($C$24,[1]!obget([1]!obcall("",$C390,"get",[1]!obMake("","int",F$26))),"")</f>
        <v>#VALUE!</v>
      </c>
      <c r="G390" s="42" t="e">
        <f>IF($C$24,[1]!obget([1]!obcall("",$C390,"get",[1]!obMake("","int",G$26))),"")</f>
        <v>#VALUE!</v>
      </c>
      <c r="H390" s="42" t="e">
        <f>IF($C$24,[1]!obget([1]!obcall("",$C390,"get",[1]!obMake("","int",H$26))),"")</f>
        <v>#VALUE!</v>
      </c>
      <c r="I390" s="42" t="e">
        <f>IF($C$24,[1]!obget([1]!obcall("",$C390,"get",[1]!obMake("","int",I$26))),"")</f>
        <v>#VALUE!</v>
      </c>
      <c r="J390" s="42" t="e">
        <f>IF($C$24,[1]!obget([1]!obcall("",$C390,"get",[1]!obMake("","int",J$26))),"")</f>
        <v>#VALUE!</v>
      </c>
      <c r="K390" s="42" t="e">
        <f>IF($C$24,[1]!obget([1]!obcall("",$C390,"get",[1]!obMake("","int",K$26))),"")</f>
        <v>#VALUE!</v>
      </c>
      <c r="L390" s="42" t="e">
        <f>IF($C$24,[1]!obget([1]!obcall("",$C390,"get",[1]!obMake("","int",L$26))),"")</f>
        <v>#VALUE!</v>
      </c>
      <c r="M390" s="42" t="e">
        <f>IF($C$24,[1]!obget([1]!obcall("",$C390,"get",[1]!obMake("","int",M$26))),"")</f>
        <v>#VALUE!</v>
      </c>
      <c r="N390" s="42" t="e">
        <f>IF($C$24,[1]!obget([1]!obcall("",$C390,"getAverage")),"")</f>
        <v>#VALUE!</v>
      </c>
    </row>
    <row r="391" spans="1:14" x14ac:dyDescent="0.3">
      <c r="A391" s="28" t="str">
        <f t="shared" si="6"/>
        <v/>
      </c>
      <c r="B391" s="42"/>
      <c r="C391" s="45" t="e">
        <f>IF($C$24,[1]!obcall("IM_"&amp;B391,$B$24,"[]",[1]!obMake("","int",ROW(B391)-ROW($B$27))),"")</f>
        <v>#VALUE!</v>
      </c>
      <c r="D391" s="42" t="e">
        <f>IF($C$24,[1]!obget([1]!obcall("",$C391,"get",[1]!obMake("","int",D$26))),"")</f>
        <v>#VALUE!</v>
      </c>
      <c r="E391" s="42" t="e">
        <f>IF($C$24,[1]!obget([1]!obcall("",$C391,"get",[1]!obMake("","int",E$26))),"")</f>
        <v>#VALUE!</v>
      </c>
      <c r="F391" s="42" t="e">
        <f>IF($C$24,[1]!obget([1]!obcall("",$C391,"get",[1]!obMake("","int",F$26))),"")</f>
        <v>#VALUE!</v>
      </c>
      <c r="G391" s="42" t="e">
        <f>IF($C$24,[1]!obget([1]!obcall("",$C391,"get",[1]!obMake("","int",G$26))),"")</f>
        <v>#VALUE!</v>
      </c>
      <c r="H391" s="42" t="e">
        <f>IF($C$24,[1]!obget([1]!obcall("",$C391,"get",[1]!obMake("","int",H$26))),"")</f>
        <v>#VALUE!</v>
      </c>
      <c r="I391" s="42" t="e">
        <f>IF($C$24,[1]!obget([1]!obcall("",$C391,"get",[1]!obMake("","int",I$26))),"")</f>
        <v>#VALUE!</v>
      </c>
      <c r="J391" s="42" t="e">
        <f>IF($C$24,[1]!obget([1]!obcall("",$C391,"get",[1]!obMake("","int",J$26))),"")</f>
        <v>#VALUE!</v>
      </c>
      <c r="K391" s="42" t="e">
        <f>IF($C$24,[1]!obget([1]!obcall("",$C391,"get",[1]!obMake("","int",K$26))),"")</f>
        <v>#VALUE!</v>
      </c>
      <c r="L391" s="42" t="e">
        <f>IF($C$24,[1]!obget([1]!obcall("",$C391,"get",[1]!obMake("","int",L$26))),"")</f>
        <v>#VALUE!</v>
      </c>
      <c r="M391" s="42" t="e">
        <f>IF($C$24,[1]!obget([1]!obcall("",$C391,"get",[1]!obMake("","int",M$26))),"")</f>
        <v>#VALUE!</v>
      </c>
      <c r="N391" s="42" t="e">
        <f>IF($C$24,[1]!obget([1]!obcall("",$C391,"getAverage")),"")</f>
        <v>#VALUE!</v>
      </c>
    </row>
    <row r="392" spans="1:14" x14ac:dyDescent="0.3">
      <c r="A392" s="28">
        <f t="shared" si="6"/>
        <v>36.5</v>
      </c>
      <c r="B392" s="42"/>
      <c r="C392" s="45" t="e">
        <f>IF($C$24,[1]!obcall("IM_"&amp;B392,$B$24,"[]",[1]!obMake("","int",ROW(B392)-ROW($B$27))),"")</f>
        <v>#VALUE!</v>
      </c>
      <c r="D392" s="42" t="e">
        <f>IF($C$24,[1]!obget([1]!obcall("",$C392,"get",[1]!obMake("","int",D$26))),"")</f>
        <v>#VALUE!</v>
      </c>
      <c r="E392" s="42" t="e">
        <f>IF($C$24,[1]!obget([1]!obcall("",$C392,"get",[1]!obMake("","int",E$26))),"")</f>
        <v>#VALUE!</v>
      </c>
      <c r="F392" s="42" t="e">
        <f>IF($C$24,[1]!obget([1]!obcall("",$C392,"get",[1]!obMake("","int",F$26))),"")</f>
        <v>#VALUE!</v>
      </c>
      <c r="G392" s="42" t="e">
        <f>IF($C$24,[1]!obget([1]!obcall("",$C392,"get",[1]!obMake("","int",G$26))),"")</f>
        <v>#VALUE!</v>
      </c>
      <c r="H392" s="42" t="e">
        <f>IF($C$24,[1]!obget([1]!obcall("",$C392,"get",[1]!obMake("","int",H$26))),"")</f>
        <v>#VALUE!</v>
      </c>
      <c r="I392" s="42" t="e">
        <f>IF($C$24,[1]!obget([1]!obcall("",$C392,"get",[1]!obMake("","int",I$26))),"")</f>
        <v>#VALUE!</v>
      </c>
      <c r="J392" s="42" t="e">
        <f>IF($C$24,[1]!obget([1]!obcall("",$C392,"get",[1]!obMake("","int",J$26))),"")</f>
        <v>#VALUE!</v>
      </c>
      <c r="K392" s="42" t="e">
        <f>IF($C$24,[1]!obget([1]!obcall("",$C392,"get",[1]!obMake("","int",K$26))),"")</f>
        <v>#VALUE!</v>
      </c>
      <c r="L392" s="42" t="e">
        <f>IF($C$24,[1]!obget([1]!obcall("",$C392,"get",[1]!obMake("","int",L$26))),"")</f>
        <v>#VALUE!</v>
      </c>
      <c r="M392" s="42" t="e">
        <f>IF($C$24,[1]!obget([1]!obcall("",$C392,"get",[1]!obMake("","int",M$26))),"")</f>
        <v>#VALUE!</v>
      </c>
      <c r="N392" s="42" t="e">
        <f>IF($C$24,[1]!obget([1]!obcall("",$C392,"getAverage")),"")</f>
        <v>#VALUE!</v>
      </c>
    </row>
    <row r="393" spans="1:14" x14ac:dyDescent="0.3">
      <c r="A393" s="28" t="str">
        <f t="shared" si="6"/>
        <v/>
      </c>
      <c r="B393" s="42"/>
      <c r="C393" s="45" t="e">
        <f>IF($C$24,[1]!obcall("IM_"&amp;B393,$B$24,"[]",[1]!obMake("","int",ROW(B393)-ROW($B$27))),"")</f>
        <v>#VALUE!</v>
      </c>
      <c r="D393" s="42" t="e">
        <f>IF($C$24,[1]!obget([1]!obcall("",$C393,"get",[1]!obMake("","int",D$26))),"")</f>
        <v>#VALUE!</v>
      </c>
      <c r="E393" s="42" t="e">
        <f>IF($C$24,[1]!obget([1]!obcall("",$C393,"get",[1]!obMake("","int",E$26))),"")</f>
        <v>#VALUE!</v>
      </c>
      <c r="F393" s="42" t="e">
        <f>IF($C$24,[1]!obget([1]!obcall("",$C393,"get",[1]!obMake("","int",F$26))),"")</f>
        <v>#VALUE!</v>
      </c>
      <c r="G393" s="42" t="e">
        <f>IF($C$24,[1]!obget([1]!obcall("",$C393,"get",[1]!obMake("","int",G$26))),"")</f>
        <v>#VALUE!</v>
      </c>
      <c r="H393" s="42" t="e">
        <f>IF($C$24,[1]!obget([1]!obcall("",$C393,"get",[1]!obMake("","int",H$26))),"")</f>
        <v>#VALUE!</v>
      </c>
      <c r="I393" s="42" t="e">
        <f>IF($C$24,[1]!obget([1]!obcall("",$C393,"get",[1]!obMake("","int",I$26))),"")</f>
        <v>#VALUE!</v>
      </c>
      <c r="J393" s="42" t="e">
        <f>IF($C$24,[1]!obget([1]!obcall("",$C393,"get",[1]!obMake("","int",J$26))),"")</f>
        <v>#VALUE!</v>
      </c>
      <c r="K393" s="42" t="e">
        <f>IF($C$24,[1]!obget([1]!obcall("",$C393,"get",[1]!obMake("","int",K$26))),"")</f>
        <v>#VALUE!</v>
      </c>
      <c r="L393" s="42" t="e">
        <f>IF($C$24,[1]!obget([1]!obcall("",$C393,"get",[1]!obMake("","int",L$26))),"")</f>
        <v>#VALUE!</v>
      </c>
      <c r="M393" s="42" t="e">
        <f>IF($C$24,[1]!obget([1]!obcall("",$C393,"get",[1]!obMake("","int",M$26))),"")</f>
        <v>#VALUE!</v>
      </c>
      <c r="N393" s="42" t="e">
        <f>IF($C$24,[1]!obget([1]!obcall("",$C393,"getAverage")),"")</f>
        <v>#VALUE!</v>
      </c>
    </row>
    <row r="394" spans="1:14" x14ac:dyDescent="0.3">
      <c r="A394" s="28" t="str">
        <f t="shared" si="6"/>
        <v/>
      </c>
      <c r="B394" s="42"/>
      <c r="C394" s="45" t="e">
        <f>IF($C$24,[1]!obcall("IM_"&amp;B394,$B$24,"[]",[1]!obMake("","int",ROW(B394)-ROW($B$27))),"")</f>
        <v>#VALUE!</v>
      </c>
      <c r="D394" s="42" t="e">
        <f>IF($C$24,[1]!obget([1]!obcall("",$C394,"get",[1]!obMake("","int",D$26))),"")</f>
        <v>#VALUE!</v>
      </c>
      <c r="E394" s="42" t="e">
        <f>IF($C$24,[1]!obget([1]!obcall("",$C394,"get",[1]!obMake("","int",E$26))),"")</f>
        <v>#VALUE!</v>
      </c>
      <c r="F394" s="42" t="e">
        <f>IF($C$24,[1]!obget([1]!obcall("",$C394,"get",[1]!obMake("","int",F$26))),"")</f>
        <v>#VALUE!</v>
      </c>
      <c r="G394" s="42" t="e">
        <f>IF($C$24,[1]!obget([1]!obcall("",$C394,"get",[1]!obMake("","int",G$26))),"")</f>
        <v>#VALUE!</v>
      </c>
      <c r="H394" s="42" t="e">
        <f>IF($C$24,[1]!obget([1]!obcall("",$C394,"get",[1]!obMake("","int",H$26))),"")</f>
        <v>#VALUE!</v>
      </c>
      <c r="I394" s="42" t="e">
        <f>IF($C$24,[1]!obget([1]!obcall("",$C394,"get",[1]!obMake("","int",I$26))),"")</f>
        <v>#VALUE!</v>
      </c>
      <c r="J394" s="42" t="e">
        <f>IF($C$24,[1]!obget([1]!obcall("",$C394,"get",[1]!obMake("","int",J$26))),"")</f>
        <v>#VALUE!</v>
      </c>
      <c r="K394" s="42" t="e">
        <f>IF($C$24,[1]!obget([1]!obcall("",$C394,"get",[1]!obMake("","int",K$26))),"")</f>
        <v>#VALUE!</v>
      </c>
      <c r="L394" s="42" t="e">
        <f>IF($C$24,[1]!obget([1]!obcall("",$C394,"get",[1]!obMake("","int",L$26))),"")</f>
        <v>#VALUE!</v>
      </c>
      <c r="M394" s="42" t="e">
        <f>IF($C$24,[1]!obget([1]!obcall("",$C394,"get",[1]!obMake("","int",M$26))),"")</f>
        <v>#VALUE!</v>
      </c>
      <c r="N394" s="42" t="e">
        <f>IF($C$24,[1]!obget([1]!obcall("",$C394,"getAverage")),"")</f>
        <v>#VALUE!</v>
      </c>
    </row>
    <row r="395" spans="1:14" x14ac:dyDescent="0.3">
      <c r="A395" s="28" t="str">
        <f t="shared" si="6"/>
        <v/>
      </c>
      <c r="B395" s="42"/>
      <c r="C395" s="45" t="e">
        <f>IF($C$24,[1]!obcall("IM_"&amp;B395,$B$24,"[]",[1]!obMake("","int",ROW(B395)-ROW($B$27))),"")</f>
        <v>#VALUE!</v>
      </c>
      <c r="D395" s="42" t="e">
        <f>IF($C$24,[1]!obget([1]!obcall("",$C395,"get",[1]!obMake("","int",D$26))),"")</f>
        <v>#VALUE!</v>
      </c>
      <c r="E395" s="42" t="e">
        <f>IF($C$24,[1]!obget([1]!obcall("",$C395,"get",[1]!obMake("","int",E$26))),"")</f>
        <v>#VALUE!</v>
      </c>
      <c r="F395" s="42" t="e">
        <f>IF($C$24,[1]!obget([1]!obcall("",$C395,"get",[1]!obMake("","int",F$26))),"")</f>
        <v>#VALUE!</v>
      </c>
      <c r="G395" s="42" t="e">
        <f>IF($C$24,[1]!obget([1]!obcall("",$C395,"get",[1]!obMake("","int",G$26))),"")</f>
        <v>#VALUE!</v>
      </c>
      <c r="H395" s="42" t="e">
        <f>IF($C$24,[1]!obget([1]!obcall("",$C395,"get",[1]!obMake("","int",H$26))),"")</f>
        <v>#VALUE!</v>
      </c>
      <c r="I395" s="42" t="e">
        <f>IF($C$24,[1]!obget([1]!obcall("",$C395,"get",[1]!obMake("","int",I$26))),"")</f>
        <v>#VALUE!</v>
      </c>
      <c r="J395" s="42" t="e">
        <f>IF($C$24,[1]!obget([1]!obcall("",$C395,"get",[1]!obMake("","int",J$26))),"")</f>
        <v>#VALUE!</v>
      </c>
      <c r="K395" s="42" t="e">
        <f>IF($C$24,[1]!obget([1]!obcall("",$C395,"get",[1]!obMake("","int",K$26))),"")</f>
        <v>#VALUE!</v>
      </c>
      <c r="L395" s="42" t="e">
        <f>IF($C$24,[1]!obget([1]!obcall("",$C395,"get",[1]!obMake("","int",L$26))),"")</f>
        <v>#VALUE!</v>
      </c>
      <c r="M395" s="42" t="e">
        <f>IF($C$24,[1]!obget([1]!obcall("",$C395,"get",[1]!obMake("","int",M$26))),"")</f>
        <v>#VALUE!</v>
      </c>
      <c r="N395" s="42" t="e">
        <f>IF($C$24,[1]!obget([1]!obcall("",$C395,"getAverage")),"")</f>
        <v>#VALUE!</v>
      </c>
    </row>
    <row r="396" spans="1:14" x14ac:dyDescent="0.3">
      <c r="A396" s="28" t="str">
        <f t="shared" si="6"/>
        <v/>
      </c>
      <c r="B396" s="42"/>
      <c r="C396" s="45" t="e">
        <f>IF($C$24,[1]!obcall("IM_"&amp;B396,$B$24,"[]",[1]!obMake("","int",ROW(B396)-ROW($B$27))),"")</f>
        <v>#VALUE!</v>
      </c>
      <c r="D396" s="42" t="e">
        <f>IF($C$24,[1]!obget([1]!obcall("",$C396,"get",[1]!obMake("","int",D$26))),"")</f>
        <v>#VALUE!</v>
      </c>
      <c r="E396" s="42" t="e">
        <f>IF($C$24,[1]!obget([1]!obcall("",$C396,"get",[1]!obMake("","int",E$26))),"")</f>
        <v>#VALUE!</v>
      </c>
      <c r="F396" s="42" t="e">
        <f>IF($C$24,[1]!obget([1]!obcall("",$C396,"get",[1]!obMake("","int",F$26))),"")</f>
        <v>#VALUE!</v>
      </c>
      <c r="G396" s="42" t="e">
        <f>IF($C$24,[1]!obget([1]!obcall("",$C396,"get",[1]!obMake("","int",G$26))),"")</f>
        <v>#VALUE!</v>
      </c>
      <c r="H396" s="42" t="e">
        <f>IF($C$24,[1]!obget([1]!obcall("",$C396,"get",[1]!obMake("","int",H$26))),"")</f>
        <v>#VALUE!</v>
      </c>
      <c r="I396" s="42" t="e">
        <f>IF($C$24,[1]!obget([1]!obcall("",$C396,"get",[1]!obMake("","int",I$26))),"")</f>
        <v>#VALUE!</v>
      </c>
      <c r="J396" s="42" t="e">
        <f>IF($C$24,[1]!obget([1]!obcall("",$C396,"get",[1]!obMake("","int",J$26))),"")</f>
        <v>#VALUE!</v>
      </c>
      <c r="K396" s="42" t="e">
        <f>IF($C$24,[1]!obget([1]!obcall("",$C396,"get",[1]!obMake("","int",K$26))),"")</f>
        <v>#VALUE!</v>
      </c>
      <c r="L396" s="42" t="e">
        <f>IF($C$24,[1]!obget([1]!obcall("",$C396,"get",[1]!obMake("","int",L$26))),"")</f>
        <v>#VALUE!</v>
      </c>
      <c r="M396" s="42" t="e">
        <f>IF($C$24,[1]!obget([1]!obcall("",$C396,"get",[1]!obMake("","int",M$26))),"")</f>
        <v>#VALUE!</v>
      </c>
      <c r="N396" s="42" t="e">
        <f>IF($C$24,[1]!obget([1]!obcall("",$C396,"getAverage")),"")</f>
        <v>#VALUE!</v>
      </c>
    </row>
    <row r="397" spans="1:14" x14ac:dyDescent="0.3">
      <c r="A397" s="28">
        <f t="shared" si="6"/>
        <v>37</v>
      </c>
      <c r="B397" s="42"/>
      <c r="C397" s="45" t="e">
        <f>IF($C$24,[1]!obcall("IM_"&amp;B397,$B$24,"[]",[1]!obMake("","int",ROW(B397)-ROW($B$27))),"")</f>
        <v>#VALUE!</v>
      </c>
      <c r="D397" s="42" t="e">
        <f>IF($C$24,[1]!obget([1]!obcall("",$C397,"get",[1]!obMake("","int",D$26))),"")</f>
        <v>#VALUE!</v>
      </c>
      <c r="E397" s="42" t="e">
        <f>IF($C$24,[1]!obget([1]!obcall("",$C397,"get",[1]!obMake("","int",E$26))),"")</f>
        <v>#VALUE!</v>
      </c>
      <c r="F397" s="42" t="e">
        <f>IF($C$24,[1]!obget([1]!obcall("",$C397,"get",[1]!obMake("","int",F$26))),"")</f>
        <v>#VALUE!</v>
      </c>
      <c r="G397" s="42" t="e">
        <f>IF($C$24,[1]!obget([1]!obcall("",$C397,"get",[1]!obMake("","int",G$26))),"")</f>
        <v>#VALUE!</v>
      </c>
      <c r="H397" s="42" t="e">
        <f>IF($C$24,[1]!obget([1]!obcall("",$C397,"get",[1]!obMake("","int",H$26))),"")</f>
        <v>#VALUE!</v>
      </c>
      <c r="I397" s="42" t="e">
        <f>IF($C$24,[1]!obget([1]!obcall("",$C397,"get",[1]!obMake("","int",I$26))),"")</f>
        <v>#VALUE!</v>
      </c>
      <c r="J397" s="42" t="e">
        <f>IF($C$24,[1]!obget([1]!obcall("",$C397,"get",[1]!obMake("","int",J$26))),"")</f>
        <v>#VALUE!</v>
      </c>
      <c r="K397" s="42" t="e">
        <f>IF($C$24,[1]!obget([1]!obcall("",$C397,"get",[1]!obMake("","int",K$26))),"")</f>
        <v>#VALUE!</v>
      </c>
      <c r="L397" s="42" t="e">
        <f>IF($C$24,[1]!obget([1]!obcall("",$C397,"get",[1]!obMake("","int",L$26))),"")</f>
        <v>#VALUE!</v>
      </c>
      <c r="M397" s="42" t="e">
        <f>IF($C$24,[1]!obget([1]!obcall("",$C397,"get",[1]!obMake("","int",M$26))),"")</f>
        <v>#VALUE!</v>
      </c>
      <c r="N397" s="42" t="e">
        <f>IF($C$24,[1]!obget([1]!obcall("",$C397,"getAverage")),"")</f>
        <v>#VALUE!</v>
      </c>
    </row>
    <row r="398" spans="1:14" x14ac:dyDescent="0.3">
      <c r="A398" s="28" t="str">
        <f t="shared" si="6"/>
        <v/>
      </c>
      <c r="B398" s="42"/>
      <c r="C398" s="45" t="e">
        <f>IF($C$24,[1]!obcall("IM_"&amp;B398,$B$24,"[]",[1]!obMake("","int",ROW(B398)-ROW($B$27))),"")</f>
        <v>#VALUE!</v>
      </c>
      <c r="D398" s="42" t="e">
        <f>IF($C$24,[1]!obget([1]!obcall("",$C398,"get",[1]!obMake("","int",D$26))),"")</f>
        <v>#VALUE!</v>
      </c>
      <c r="E398" s="42" t="e">
        <f>IF($C$24,[1]!obget([1]!obcall("",$C398,"get",[1]!obMake("","int",E$26))),"")</f>
        <v>#VALUE!</v>
      </c>
      <c r="F398" s="42" t="e">
        <f>IF($C$24,[1]!obget([1]!obcall("",$C398,"get",[1]!obMake("","int",F$26))),"")</f>
        <v>#VALUE!</v>
      </c>
      <c r="G398" s="42" t="e">
        <f>IF($C$24,[1]!obget([1]!obcall("",$C398,"get",[1]!obMake("","int",G$26))),"")</f>
        <v>#VALUE!</v>
      </c>
      <c r="H398" s="42" t="e">
        <f>IF($C$24,[1]!obget([1]!obcall("",$C398,"get",[1]!obMake("","int",H$26))),"")</f>
        <v>#VALUE!</v>
      </c>
      <c r="I398" s="42" t="e">
        <f>IF($C$24,[1]!obget([1]!obcall("",$C398,"get",[1]!obMake("","int",I$26))),"")</f>
        <v>#VALUE!</v>
      </c>
      <c r="J398" s="42" t="e">
        <f>IF($C$24,[1]!obget([1]!obcall("",$C398,"get",[1]!obMake("","int",J$26))),"")</f>
        <v>#VALUE!</v>
      </c>
      <c r="K398" s="42" t="e">
        <f>IF($C$24,[1]!obget([1]!obcall("",$C398,"get",[1]!obMake("","int",K$26))),"")</f>
        <v>#VALUE!</v>
      </c>
      <c r="L398" s="42" t="e">
        <f>IF($C$24,[1]!obget([1]!obcall("",$C398,"get",[1]!obMake("","int",L$26))),"")</f>
        <v>#VALUE!</v>
      </c>
      <c r="M398" s="42" t="e">
        <f>IF($C$24,[1]!obget([1]!obcall("",$C398,"get",[1]!obMake("","int",M$26))),"")</f>
        <v>#VALUE!</v>
      </c>
      <c r="N398" s="42" t="e">
        <f>IF($C$24,[1]!obget([1]!obcall("",$C398,"getAverage")),"")</f>
        <v>#VALUE!</v>
      </c>
    </row>
    <row r="399" spans="1:14" x14ac:dyDescent="0.3">
      <c r="A399" s="28" t="str">
        <f t="shared" si="6"/>
        <v/>
      </c>
      <c r="B399" s="42"/>
      <c r="C399" s="45" t="e">
        <f>IF($C$24,[1]!obcall("IM_"&amp;B399,$B$24,"[]",[1]!obMake("","int",ROW(B399)-ROW($B$27))),"")</f>
        <v>#VALUE!</v>
      </c>
      <c r="D399" s="42" t="e">
        <f>IF($C$24,[1]!obget([1]!obcall("",$C399,"get",[1]!obMake("","int",D$26))),"")</f>
        <v>#VALUE!</v>
      </c>
      <c r="E399" s="42" t="e">
        <f>IF($C$24,[1]!obget([1]!obcall("",$C399,"get",[1]!obMake("","int",E$26))),"")</f>
        <v>#VALUE!</v>
      </c>
      <c r="F399" s="42" t="e">
        <f>IF($C$24,[1]!obget([1]!obcall("",$C399,"get",[1]!obMake("","int",F$26))),"")</f>
        <v>#VALUE!</v>
      </c>
      <c r="G399" s="42" t="e">
        <f>IF($C$24,[1]!obget([1]!obcall("",$C399,"get",[1]!obMake("","int",G$26))),"")</f>
        <v>#VALUE!</v>
      </c>
      <c r="H399" s="42" t="e">
        <f>IF($C$24,[1]!obget([1]!obcall("",$C399,"get",[1]!obMake("","int",H$26))),"")</f>
        <v>#VALUE!</v>
      </c>
      <c r="I399" s="42" t="e">
        <f>IF($C$24,[1]!obget([1]!obcall("",$C399,"get",[1]!obMake("","int",I$26))),"")</f>
        <v>#VALUE!</v>
      </c>
      <c r="J399" s="42" t="e">
        <f>IF($C$24,[1]!obget([1]!obcall("",$C399,"get",[1]!obMake("","int",J$26))),"")</f>
        <v>#VALUE!</v>
      </c>
      <c r="K399" s="42" t="e">
        <f>IF($C$24,[1]!obget([1]!obcall("",$C399,"get",[1]!obMake("","int",K$26))),"")</f>
        <v>#VALUE!</v>
      </c>
      <c r="L399" s="42" t="e">
        <f>IF($C$24,[1]!obget([1]!obcall("",$C399,"get",[1]!obMake("","int",L$26))),"")</f>
        <v>#VALUE!</v>
      </c>
      <c r="M399" s="42" t="e">
        <f>IF($C$24,[1]!obget([1]!obcall("",$C399,"get",[1]!obMake("","int",M$26))),"")</f>
        <v>#VALUE!</v>
      </c>
      <c r="N399" s="42" t="e">
        <f>IF($C$24,[1]!obget([1]!obcall("",$C399,"getAverage")),"")</f>
        <v>#VALUE!</v>
      </c>
    </row>
    <row r="400" spans="1:14" x14ac:dyDescent="0.3">
      <c r="A400" s="28" t="str">
        <f t="shared" si="6"/>
        <v/>
      </c>
      <c r="B400" s="42"/>
      <c r="C400" s="45" t="e">
        <f>IF($C$24,[1]!obcall("IM_"&amp;B400,$B$24,"[]",[1]!obMake("","int",ROW(B400)-ROW($B$27))),"")</f>
        <v>#VALUE!</v>
      </c>
      <c r="D400" s="42" t="e">
        <f>IF($C$24,[1]!obget([1]!obcall("",$C400,"get",[1]!obMake("","int",D$26))),"")</f>
        <v>#VALUE!</v>
      </c>
      <c r="E400" s="42" t="e">
        <f>IF($C$24,[1]!obget([1]!obcall("",$C400,"get",[1]!obMake("","int",E$26))),"")</f>
        <v>#VALUE!</v>
      </c>
      <c r="F400" s="42" t="e">
        <f>IF($C$24,[1]!obget([1]!obcall("",$C400,"get",[1]!obMake("","int",F$26))),"")</f>
        <v>#VALUE!</v>
      </c>
      <c r="G400" s="42" t="e">
        <f>IF($C$24,[1]!obget([1]!obcall("",$C400,"get",[1]!obMake("","int",G$26))),"")</f>
        <v>#VALUE!</v>
      </c>
      <c r="H400" s="42" t="e">
        <f>IF($C$24,[1]!obget([1]!obcall("",$C400,"get",[1]!obMake("","int",H$26))),"")</f>
        <v>#VALUE!</v>
      </c>
      <c r="I400" s="42" t="e">
        <f>IF($C$24,[1]!obget([1]!obcall("",$C400,"get",[1]!obMake("","int",I$26))),"")</f>
        <v>#VALUE!</v>
      </c>
      <c r="J400" s="42" t="e">
        <f>IF($C$24,[1]!obget([1]!obcall("",$C400,"get",[1]!obMake("","int",J$26))),"")</f>
        <v>#VALUE!</v>
      </c>
      <c r="K400" s="42" t="e">
        <f>IF($C$24,[1]!obget([1]!obcall("",$C400,"get",[1]!obMake("","int",K$26))),"")</f>
        <v>#VALUE!</v>
      </c>
      <c r="L400" s="42" t="e">
        <f>IF($C$24,[1]!obget([1]!obcall("",$C400,"get",[1]!obMake("","int",L$26))),"")</f>
        <v>#VALUE!</v>
      </c>
      <c r="M400" s="42" t="e">
        <f>IF($C$24,[1]!obget([1]!obcall("",$C400,"get",[1]!obMake("","int",M$26))),"")</f>
        <v>#VALUE!</v>
      </c>
      <c r="N400" s="42" t="e">
        <f>IF($C$24,[1]!obget([1]!obcall("",$C400,"getAverage")),"")</f>
        <v>#VALUE!</v>
      </c>
    </row>
    <row r="401" spans="1:14" x14ac:dyDescent="0.3">
      <c r="A401" s="28" t="str">
        <f t="shared" si="6"/>
        <v/>
      </c>
      <c r="B401" s="42"/>
      <c r="C401" s="45" t="e">
        <f>IF($C$24,[1]!obcall("IM_"&amp;B401,$B$24,"[]",[1]!obMake("","int",ROW(B401)-ROW($B$27))),"")</f>
        <v>#VALUE!</v>
      </c>
      <c r="D401" s="42" t="e">
        <f>IF($C$24,[1]!obget([1]!obcall("",$C401,"get",[1]!obMake("","int",D$26))),"")</f>
        <v>#VALUE!</v>
      </c>
      <c r="E401" s="42" t="e">
        <f>IF($C$24,[1]!obget([1]!obcall("",$C401,"get",[1]!obMake("","int",E$26))),"")</f>
        <v>#VALUE!</v>
      </c>
      <c r="F401" s="42" t="e">
        <f>IF($C$24,[1]!obget([1]!obcall("",$C401,"get",[1]!obMake("","int",F$26))),"")</f>
        <v>#VALUE!</v>
      </c>
      <c r="G401" s="42" t="e">
        <f>IF($C$24,[1]!obget([1]!obcall("",$C401,"get",[1]!obMake("","int",G$26))),"")</f>
        <v>#VALUE!</v>
      </c>
      <c r="H401" s="42" t="e">
        <f>IF($C$24,[1]!obget([1]!obcall("",$C401,"get",[1]!obMake("","int",H$26))),"")</f>
        <v>#VALUE!</v>
      </c>
      <c r="I401" s="42" t="e">
        <f>IF($C$24,[1]!obget([1]!obcall("",$C401,"get",[1]!obMake("","int",I$26))),"")</f>
        <v>#VALUE!</v>
      </c>
      <c r="J401" s="42" t="e">
        <f>IF($C$24,[1]!obget([1]!obcall("",$C401,"get",[1]!obMake("","int",J$26))),"")</f>
        <v>#VALUE!</v>
      </c>
      <c r="K401" s="42" t="e">
        <f>IF($C$24,[1]!obget([1]!obcall("",$C401,"get",[1]!obMake("","int",K$26))),"")</f>
        <v>#VALUE!</v>
      </c>
      <c r="L401" s="42" t="e">
        <f>IF($C$24,[1]!obget([1]!obcall("",$C401,"get",[1]!obMake("","int",L$26))),"")</f>
        <v>#VALUE!</v>
      </c>
      <c r="M401" s="42" t="e">
        <f>IF($C$24,[1]!obget([1]!obcall("",$C401,"get",[1]!obMake("","int",M$26))),"")</f>
        <v>#VALUE!</v>
      </c>
      <c r="N401" s="42" t="e">
        <f>IF($C$24,[1]!obget([1]!obcall("",$C401,"getAverage")),"")</f>
        <v>#VALUE!</v>
      </c>
    </row>
    <row r="402" spans="1:14" x14ac:dyDescent="0.3">
      <c r="A402" s="28">
        <f t="shared" si="6"/>
        <v>37.5</v>
      </c>
      <c r="B402" s="42"/>
      <c r="C402" s="45" t="e">
        <f>IF($C$24,[1]!obcall("IM_"&amp;B402,$B$24,"[]",[1]!obMake("","int",ROW(B402)-ROW($B$27))),"")</f>
        <v>#VALUE!</v>
      </c>
      <c r="D402" s="42" t="e">
        <f>IF($C$24,[1]!obget([1]!obcall("",$C402,"get",[1]!obMake("","int",D$26))),"")</f>
        <v>#VALUE!</v>
      </c>
      <c r="E402" s="42" t="e">
        <f>IF($C$24,[1]!obget([1]!obcall("",$C402,"get",[1]!obMake("","int",E$26))),"")</f>
        <v>#VALUE!</v>
      </c>
      <c r="F402" s="42" t="e">
        <f>IF($C$24,[1]!obget([1]!obcall("",$C402,"get",[1]!obMake("","int",F$26))),"")</f>
        <v>#VALUE!</v>
      </c>
      <c r="G402" s="42" t="e">
        <f>IF($C$24,[1]!obget([1]!obcall("",$C402,"get",[1]!obMake("","int",G$26))),"")</f>
        <v>#VALUE!</v>
      </c>
      <c r="H402" s="42" t="e">
        <f>IF($C$24,[1]!obget([1]!obcall("",$C402,"get",[1]!obMake("","int",H$26))),"")</f>
        <v>#VALUE!</v>
      </c>
      <c r="I402" s="42" t="e">
        <f>IF($C$24,[1]!obget([1]!obcall("",$C402,"get",[1]!obMake("","int",I$26))),"")</f>
        <v>#VALUE!</v>
      </c>
      <c r="J402" s="42" t="e">
        <f>IF($C$24,[1]!obget([1]!obcall("",$C402,"get",[1]!obMake("","int",J$26))),"")</f>
        <v>#VALUE!</v>
      </c>
      <c r="K402" s="42" t="e">
        <f>IF($C$24,[1]!obget([1]!obcall("",$C402,"get",[1]!obMake("","int",K$26))),"")</f>
        <v>#VALUE!</v>
      </c>
      <c r="L402" s="42" t="e">
        <f>IF($C$24,[1]!obget([1]!obcall("",$C402,"get",[1]!obMake("","int",L$26))),"")</f>
        <v>#VALUE!</v>
      </c>
      <c r="M402" s="42" t="e">
        <f>IF($C$24,[1]!obget([1]!obcall("",$C402,"get",[1]!obMake("","int",M$26))),"")</f>
        <v>#VALUE!</v>
      </c>
      <c r="N402" s="42" t="e">
        <f>IF($C$24,[1]!obget([1]!obcall("",$C402,"getAverage")),"")</f>
        <v>#VALUE!</v>
      </c>
    </row>
    <row r="403" spans="1:14" x14ac:dyDescent="0.3">
      <c r="A403" s="28" t="str">
        <f t="shared" si="6"/>
        <v/>
      </c>
      <c r="B403" s="42"/>
      <c r="C403" s="45" t="e">
        <f>IF($C$24,[1]!obcall("IM_"&amp;B403,$B$24,"[]",[1]!obMake("","int",ROW(B403)-ROW($B$27))),"")</f>
        <v>#VALUE!</v>
      </c>
      <c r="D403" s="42" t="e">
        <f>IF($C$24,[1]!obget([1]!obcall("",$C403,"get",[1]!obMake("","int",D$26))),"")</f>
        <v>#VALUE!</v>
      </c>
      <c r="E403" s="42" t="e">
        <f>IF($C$24,[1]!obget([1]!obcall("",$C403,"get",[1]!obMake("","int",E$26))),"")</f>
        <v>#VALUE!</v>
      </c>
      <c r="F403" s="42" t="e">
        <f>IF($C$24,[1]!obget([1]!obcall("",$C403,"get",[1]!obMake("","int",F$26))),"")</f>
        <v>#VALUE!</v>
      </c>
      <c r="G403" s="42" t="e">
        <f>IF($C$24,[1]!obget([1]!obcall("",$C403,"get",[1]!obMake("","int",G$26))),"")</f>
        <v>#VALUE!</v>
      </c>
      <c r="H403" s="42" t="e">
        <f>IF($C$24,[1]!obget([1]!obcall("",$C403,"get",[1]!obMake("","int",H$26))),"")</f>
        <v>#VALUE!</v>
      </c>
      <c r="I403" s="42" t="e">
        <f>IF($C$24,[1]!obget([1]!obcall("",$C403,"get",[1]!obMake("","int",I$26))),"")</f>
        <v>#VALUE!</v>
      </c>
      <c r="J403" s="42" t="e">
        <f>IF($C$24,[1]!obget([1]!obcall("",$C403,"get",[1]!obMake("","int",J$26))),"")</f>
        <v>#VALUE!</v>
      </c>
      <c r="K403" s="42" t="e">
        <f>IF($C$24,[1]!obget([1]!obcall("",$C403,"get",[1]!obMake("","int",K$26))),"")</f>
        <v>#VALUE!</v>
      </c>
      <c r="L403" s="42" t="e">
        <f>IF($C$24,[1]!obget([1]!obcall("",$C403,"get",[1]!obMake("","int",L$26))),"")</f>
        <v>#VALUE!</v>
      </c>
      <c r="M403" s="42" t="e">
        <f>IF($C$24,[1]!obget([1]!obcall("",$C403,"get",[1]!obMake("","int",M$26))),"")</f>
        <v>#VALUE!</v>
      </c>
      <c r="N403" s="42" t="e">
        <f>IF($C$24,[1]!obget([1]!obcall("",$C403,"getAverage")),"")</f>
        <v>#VALUE!</v>
      </c>
    </row>
    <row r="404" spans="1:14" x14ac:dyDescent="0.3">
      <c r="A404" s="28" t="str">
        <f t="shared" si="6"/>
        <v/>
      </c>
      <c r="B404" s="42"/>
      <c r="C404" s="45" t="e">
        <f>IF($C$24,[1]!obcall("IM_"&amp;B404,$B$24,"[]",[1]!obMake("","int",ROW(B404)-ROW($B$27))),"")</f>
        <v>#VALUE!</v>
      </c>
      <c r="D404" s="42" t="e">
        <f>IF($C$24,[1]!obget([1]!obcall("",$C404,"get",[1]!obMake("","int",D$26))),"")</f>
        <v>#VALUE!</v>
      </c>
      <c r="E404" s="42" t="e">
        <f>IF($C$24,[1]!obget([1]!obcall("",$C404,"get",[1]!obMake("","int",E$26))),"")</f>
        <v>#VALUE!</v>
      </c>
      <c r="F404" s="42" t="e">
        <f>IF($C$24,[1]!obget([1]!obcall("",$C404,"get",[1]!obMake("","int",F$26))),"")</f>
        <v>#VALUE!</v>
      </c>
      <c r="G404" s="42" t="e">
        <f>IF($C$24,[1]!obget([1]!obcall("",$C404,"get",[1]!obMake("","int",G$26))),"")</f>
        <v>#VALUE!</v>
      </c>
      <c r="H404" s="42" t="e">
        <f>IF($C$24,[1]!obget([1]!obcall("",$C404,"get",[1]!obMake("","int",H$26))),"")</f>
        <v>#VALUE!</v>
      </c>
      <c r="I404" s="42" t="e">
        <f>IF($C$24,[1]!obget([1]!obcall("",$C404,"get",[1]!obMake("","int",I$26))),"")</f>
        <v>#VALUE!</v>
      </c>
      <c r="J404" s="42" t="e">
        <f>IF($C$24,[1]!obget([1]!obcall("",$C404,"get",[1]!obMake("","int",J$26))),"")</f>
        <v>#VALUE!</v>
      </c>
      <c r="K404" s="42" t="e">
        <f>IF($C$24,[1]!obget([1]!obcall("",$C404,"get",[1]!obMake("","int",K$26))),"")</f>
        <v>#VALUE!</v>
      </c>
      <c r="L404" s="42" t="e">
        <f>IF($C$24,[1]!obget([1]!obcall("",$C404,"get",[1]!obMake("","int",L$26))),"")</f>
        <v>#VALUE!</v>
      </c>
      <c r="M404" s="42" t="e">
        <f>IF($C$24,[1]!obget([1]!obcall("",$C404,"get",[1]!obMake("","int",M$26))),"")</f>
        <v>#VALUE!</v>
      </c>
      <c r="N404" s="42" t="e">
        <f>IF($C$24,[1]!obget([1]!obcall("",$C404,"getAverage")),"")</f>
        <v>#VALUE!</v>
      </c>
    </row>
    <row r="405" spans="1:14" x14ac:dyDescent="0.3">
      <c r="A405" s="28" t="str">
        <f t="shared" si="6"/>
        <v/>
      </c>
      <c r="B405" s="42"/>
      <c r="C405" s="45" t="e">
        <f>IF($C$24,[1]!obcall("IM_"&amp;B405,$B$24,"[]",[1]!obMake("","int",ROW(B405)-ROW($B$27))),"")</f>
        <v>#VALUE!</v>
      </c>
      <c r="D405" s="42" t="e">
        <f>IF($C$24,[1]!obget([1]!obcall("",$C405,"get",[1]!obMake("","int",D$26))),"")</f>
        <v>#VALUE!</v>
      </c>
      <c r="E405" s="42" t="e">
        <f>IF($C$24,[1]!obget([1]!obcall("",$C405,"get",[1]!obMake("","int",E$26))),"")</f>
        <v>#VALUE!</v>
      </c>
      <c r="F405" s="42" t="e">
        <f>IF($C$24,[1]!obget([1]!obcall("",$C405,"get",[1]!obMake("","int",F$26))),"")</f>
        <v>#VALUE!</v>
      </c>
      <c r="G405" s="42" t="e">
        <f>IF($C$24,[1]!obget([1]!obcall("",$C405,"get",[1]!obMake("","int",G$26))),"")</f>
        <v>#VALUE!</v>
      </c>
      <c r="H405" s="42" t="e">
        <f>IF($C$24,[1]!obget([1]!obcall("",$C405,"get",[1]!obMake("","int",H$26))),"")</f>
        <v>#VALUE!</v>
      </c>
      <c r="I405" s="42" t="e">
        <f>IF($C$24,[1]!obget([1]!obcall("",$C405,"get",[1]!obMake("","int",I$26))),"")</f>
        <v>#VALUE!</v>
      </c>
      <c r="J405" s="42" t="e">
        <f>IF($C$24,[1]!obget([1]!obcall("",$C405,"get",[1]!obMake("","int",J$26))),"")</f>
        <v>#VALUE!</v>
      </c>
      <c r="K405" s="42" t="e">
        <f>IF($C$24,[1]!obget([1]!obcall("",$C405,"get",[1]!obMake("","int",K$26))),"")</f>
        <v>#VALUE!</v>
      </c>
      <c r="L405" s="42" t="e">
        <f>IF($C$24,[1]!obget([1]!obcall("",$C405,"get",[1]!obMake("","int",L$26))),"")</f>
        <v>#VALUE!</v>
      </c>
      <c r="M405" s="42" t="e">
        <f>IF($C$24,[1]!obget([1]!obcall("",$C405,"get",[1]!obMake("","int",M$26))),"")</f>
        <v>#VALUE!</v>
      </c>
      <c r="N405" s="42" t="e">
        <f>IF($C$24,[1]!obget([1]!obcall("",$C405,"getAverage")),"")</f>
        <v>#VALUE!</v>
      </c>
    </row>
    <row r="406" spans="1:14" x14ac:dyDescent="0.3">
      <c r="A406" s="28" t="str">
        <f t="shared" si="6"/>
        <v/>
      </c>
      <c r="B406" s="42"/>
      <c r="C406" s="45" t="e">
        <f>IF($C$24,[1]!obcall("IM_"&amp;B406,$B$24,"[]",[1]!obMake("","int",ROW(B406)-ROW($B$27))),"")</f>
        <v>#VALUE!</v>
      </c>
      <c r="D406" s="42" t="e">
        <f>IF($C$24,[1]!obget([1]!obcall("",$C406,"get",[1]!obMake("","int",D$26))),"")</f>
        <v>#VALUE!</v>
      </c>
      <c r="E406" s="42" t="e">
        <f>IF($C$24,[1]!obget([1]!obcall("",$C406,"get",[1]!obMake("","int",E$26))),"")</f>
        <v>#VALUE!</v>
      </c>
      <c r="F406" s="42" t="e">
        <f>IF($C$24,[1]!obget([1]!obcall("",$C406,"get",[1]!obMake("","int",F$26))),"")</f>
        <v>#VALUE!</v>
      </c>
      <c r="G406" s="42" t="e">
        <f>IF($C$24,[1]!obget([1]!obcall("",$C406,"get",[1]!obMake("","int",G$26))),"")</f>
        <v>#VALUE!</v>
      </c>
      <c r="H406" s="42" t="e">
        <f>IF($C$24,[1]!obget([1]!obcall("",$C406,"get",[1]!obMake("","int",H$26))),"")</f>
        <v>#VALUE!</v>
      </c>
      <c r="I406" s="42" t="e">
        <f>IF($C$24,[1]!obget([1]!obcall("",$C406,"get",[1]!obMake("","int",I$26))),"")</f>
        <v>#VALUE!</v>
      </c>
      <c r="J406" s="42" t="e">
        <f>IF($C$24,[1]!obget([1]!obcall("",$C406,"get",[1]!obMake("","int",J$26))),"")</f>
        <v>#VALUE!</v>
      </c>
      <c r="K406" s="42" t="e">
        <f>IF($C$24,[1]!obget([1]!obcall("",$C406,"get",[1]!obMake("","int",K$26))),"")</f>
        <v>#VALUE!</v>
      </c>
      <c r="L406" s="42" t="e">
        <f>IF($C$24,[1]!obget([1]!obcall("",$C406,"get",[1]!obMake("","int",L$26))),"")</f>
        <v>#VALUE!</v>
      </c>
      <c r="M406" s="42" t="e">
        <f>IF($C$24,[1]!obget([1]!obcall("",$C406,"get",[1]!obMake("","int",M$26))),"")</f>
        <v>#VALUE!</v>
      </c>
      <c r="N406" s="42" t="e">
        <f>IF($C$24,[1]!obget([1]!obcall("",$C406,"getAverage")),"")</f>
        <v>#VALUE!</v>
      </c>
    </row>
    <row r="407" spans="1:14" x14ac:dyDescent="0.3">
      <c r="A407" s="28">
        <f t="shared" si="6"/>
        <v>38</v>
      </c>
      <c r="B407" s="42"/>
      <c r="C407" s="45" t="e">
        <f>IF($C$24,[1]!obcall("IM_"&amp;B407,$B$24,"[]",[1]!obMake("","int",ROW(B407)-ROW($B$27))),"")</f>
        <v>#VALUE!</v>
      </c>
      <c r="D407" s="42" t="e">
        <f>IF($C$24,[1]!obget([1]!obcall("",$C407,"get",[1]!obMake("","int",D$26))),"")</f>
        <v>#VALUE!</v>
      </c>
      <c r="E407" s="42" t="e">
        <f>IF($C$24,[1]!obget([1]!obcall("",$C407,"get",[1]!obMake("","int",E$26))),"")</f>
        <v>#VALUE!</v>
      </c>
      <c r="F407" s="42" t="e">
        <f>IF($C$24,[1]!obget([1]!obcall("",$C407,"get",[1]!obMake("","int",F$26))),"")</f>
        <v>#VALUE!</v>
      </c>
      <c r="G407" s="42" t="e">
        <f>IF($C$24,[1]!obget([1]!obcall("",$C407,"get",[1]!obMake("","int",G$26))),"")</f>
        <v>#VALUE!</v>
      </c>
      <c r="H407" s="42" t="e">
        <f>IF($C$24,[1]!obget([1]!obcall("",$C407,"get",[1]!obMake("","int",H$26))),"")</f>
        <v>#VALUE!</v>
      </c>
      <c r="I407" s="42" t="e">
        <f>IF($C$24,[1]!obget([1]!obcall("",$C407,"get",[1]!obMake("","int",I$26))),"")</f>
        <v>#VALUE!</v>
      </c>
      <c r="J407" s="42" t="e">
        <f>IF($C$24,[1]!obget([1]!obcall("",$C407,"get",[1]!obMake("","int",J$26))),"")</f>
        <v>#VALUE!</v>
      </c>
      <c r="K407" s="42" t="e">
        <f>IF($C$24,[1]!obget([1]!obcall("",$C407,"get",[1]!obMake("","int",K$26))),"")</f>
        <v>#VALUE!</v>
      </c>
      <c r="L407" s="42" t="e">
        <f>IF($C$24,[1]!obget([1]!obcall("",$C407,"get",[1]!obMake("","int",L$26))),"")</f>
        <v>#VALUE!</v>
      </c>
      <c r="M407" s="42" t="e">
        <f>IF($C$24,[1]!obget([1]!obcall("",$C407,"get",[1]!obMake("","int",M$26))),"")</f>
        <v>#VALUE!</v>
      </c>
      <c r="N407" s="42" t="e">
        <f>IF($C$24,[1]!obget([1]!obcall("",$C407,"getAverage")),"")</f>
        <v>#VALUE!</v>
      </c>
    </row>
    <row r="408" spans="1:14" x14ac:dyDescent="0.3">
      <c r="A408" s="28" t="str">
        <f t="shared" si="6"/>
        <v/>
      </c>
      <c r="B408" s="42"/>
      <c r="C408" s="45" t="e">
        <f>IF($C$24,[1]!obcall("IM_"&amp;B408,$B$24,"[]",[1]!obMake("","int",ROW(B408)-ROW($B$27))),"")</f>
        <v>#VALUE!</v>
      </c>
      <c r="D408" s="42" t="e">
        <f>IF($C$24,[1]!obget([1]!obcall("",$C408,"get",[1]!obMake("","int",D$26))),"")</f>
        <v>#VALUE!</v>
      </c>
      <c r="E408" s="42" t="e">
        <f>IF($C$24,[1]!obget([1]!obcall("",$C408,"get",[1]!obMake("","int",E$26))),"")</f>
        <v>#VALUE!</v>
      </c>
      <c r="F408" s="42" t="e">
        <f>IF($C$24,[1]!obget([1]!obcall("",$C408,"get",[1]!obMake("","int",F$26))),"")</f>
        <v>#VALUE!</v>
      </c>
      <c r="G408" s="42" t="e">
        <f>IF($C$24,[1]!obget([1]!obcall("",$C408,"get",[1]!obMake("","int",G$26))),"")</f>
        <v>#VALUE!</v>
      </c>
      <c r="H408" s="42" t="e">
        <f>IF($C$24,[1]!obget([1]!obcall("",$C408,"get",[1]!obMake("","int",H$26))),"")</f>
        <v>#VALUE!</v>
      </c>
      <c r="I408" s="42" t="e">
        <f>IF($C$24,[1]!obget([1]!obcall("",$C408,"get",[1]!obMake("","int",I$26))),"")</f>
        <v>#VALUE!</v>
      </c>
      <c r="J408" s="42" t="e">
        <f>IF($C$24,[1]!obget([1]!obcall("",$C408,"get",[1]!obMake("","int",J$26))),"")</f>
        <v>#VALUE!</v>
      </c>
      <c r="K408" s="42" t="e">
        <f>IF($C$24,[1]!obget([1]!obcall("",$C408,"get",[1]!obMake("","int",K$26))),"")</f>
        <v>#VALUE!</v>
      </c>
      <c r="L408" s="42" t="e">
        <f>IF($C$24,[1]!obget([1]!obcall("",$C408,"get",[1]!obMake("","int",L$26))),"")</f>
        <v>#VALUE!</v>
      </c>
      <c r="M408" s="42" t="e">
        <f>IF($C$24,[1]!obget([1]!obcall("",$C408,"get",[1]!obMake("","int",M$26))),"")</f>
        <v>#VALUE!</v>
      </c>
      <c r="N408" s="42" t="e">
        <f>IF($C$24,[1]!obget([1]!obcall("",$C408,"getAverage")),"")</f>
        <v>#VALUE!</v>
      </c>
    </row>
    <row r="409" spans="1:14" x14ac:dyDescent="0.3">
      <c r="A409" s="28" t="str">
        <f t="shared" si="6"/>
        <v/>
      </c>
      <c r="B409" s="42"/>
      <c r="C409" s="45" t="e">
        <f>IF($C$24,[1]!obcall("IM_"&amp;B409,$B$24,"[]",[1]!obMake("","int",ROW(B409)-ROW($B$27))),"")</f>
        <v>#VALUE!</v>
      </c>
      <c r="D409" s="42" t="e">
        <f>IF($C$24,[1]!obget([1]!obcall("",$C409,"get",[1]!obMake("","int",D$26))),"")</f>
        <v>#VALUE!</v>
      </c>
      <c r="E409" s="42" t="e">
        <f>IF($C$24,[1]!obget([1]!obcall("",$C409,"get",[1]!obMake("","int",E$26))),"")</f>
        <v>#VALUE!</v>
      </c>
      <c r="F409" s="42" t="e">
        <f>IF($C$24,[1]!obget([1]!obcall("",$C409,"get",[1]!obMake("","int",F$26))),"")</f>
        <v>#VALUE!</v>
      </c>
      <c r="G409" s="42" t="e">
        <f>IF($C$24,[1]!obget([1]!obcall("",$C409,"get",[1]!obMake("","int",G$26))),"")</f>
        <v>#VALUE!</v>
      </c>
      <c r="H409" s="42" t="e">
        <f>IF($C$24,[1]!obget([1]!obcall("",$C409,"get",[1]!obMake("","int",H$26))),"")</f>
        <v>#VALUE!</v>
      </c>
      <c r="I409" s="42" t="e">
        <f>IF($C$24,[1]!obget([1]!obcall("",$C409,"get",[1]!obMake("","int",I$26))),"")</f>
        <v>#VALUE!</v>
      </c>
      <c r="J409" s="42" t="e">
        <f>IF($C$24,[1]!obget([1]!obcall("",$C409,"get",[1]!obMake("","int",J$26))),"")</f>
        <v>#VALUE!</v>
      </c>
      <c r="K409" s="42" t="e">
        <f>IF($C$24,[1]!obget([1]!obcall("",$C409,"get",[1]!obMake("","int",K$26))),"")</f>
        <v>#VALUE!</v>
      </c>
      <c r="L409" s="42" t="e">
        <f>IF($C$24,[1]!obget([1]!obcall("",$C409,"get",[1]!obMake("","int",L$26))),"")</f>
        <v>#VALUE!</v>
      </c>
      <c r="M409" s="42" t="e">
        <f>IF($C$24,[1]!obget([1]!obcall("",$C409,"get",[1]!obMake("","int",M$26))),"")</f>
        <v>#VALUE!</v>
      </c>
      <c r="N409" s="42" t="e">
        <f>IF($C$24,[1]!obget([1]!obcall("",$C409,"getAverage")),"")</f>
        <v>#VALUE!</v>
      </c>
    </row>
    <row r="410" spans="1:14" x14ac:dyDescent="0.3">
      <c r="A410" s="28" t="str">
        <f t="shared" si="6"/>
        <v/>
      </c>
      <c r="B410" s="42"/>
      <c r="C410" s="45" t="e">
        <f>IF($C$24,[1]!obcall("IM_"&amp;B410,$B$24,"[]",[1]!obMake("","int",ROW(B410)-ROW($B$27))),"")</f>
        <v>#VALUE!</v>
      </c>
      <c r="D410" s="42" t="e">
        <f>IF($C$24,[1]!obget([1]!obcall("",$C410,"get",[1]!obMake("","int",D$26))),"")</f>
        <v>#VALUE!</v>
      </c>
      <c r="E410" s="42" t="e">
        <f>IF($C$24,[1]!obget([1]!obcall("",$C410,"get",[1]!obMake("","int",E$26))),"")</f>
        <v>#VALUE!</v>
      </c>
      <c r="F410" s="42" t="e">
        <f>IF($C$24,[1]!obget([1]!obcall("",$C410,"get",[1]!obMake("","int",F$26))),"")</f>
        <v>#VALUE!</v>
      </c>
      <c r="G410" s="42" t="e">
        <f>IF($C$24,[1]!obget([1]!obcall("",$C410,"get",[1]!obMake("","int",G$26))),"")</f>
        <v>#VALUE!</v>
      </c>
      <c r="H410" s="42" t="e">
        <f>IF($C$24,[1]!obget([1]!obcall("",$C410,"get",[1]!obMake("","int",H$26))),"")</f>
        <v>#VALUE!</v>
      </c>
      <c r="I410" s="42" t="e">
        <f>IF($C$24,[1]!obget([1]!obcall("",$C410,"get",[1]!obMake("","int",I$26))),"")</f>
        <v>#VALUE!</v>
      </c>
      <c r="J410" s="42" t="e">
        <f>IF($C$24,[1]!obget([1]!obcall("",$C410,"get",[1]!obMake("","int",J$26))),"")</f>
        <v>#VALUE!</v>
      </c>
      <c r="K410" s="42" t="e">
        <f>IF($C$24,[1]!obget([1]!obcall("",$C410,"get",[1]!obMake("","int",K$26))),"")</f>
        <v>#VALUE!</v>
      </c>
      <c r="L410" s="42" t="e">
        <f>IF($C$24,[1]!obget([1]!obcall("",$C410,"get",[1]!obMake("","int",L$26))),"")</f>
        <v>#VALUE!</v>
      </c>
      <c r="M410" s="42" t="e">
        <f>IF($C$24,[1]!obget([1]!obcall("",$C410,"get",[1]!obMake("","int",M$26))),"")</f>
        <v>#VALUE!</v>
      </c>
      <c r="N410" s="42" t="e">
        <f>IF($C$24,[1]!obget([1]!obcall("",$C410,"getAverage")),"")</f>
        <v>#VALUE!</v>
      </c>
    </row>
    <row r="411" spans="1:14" x14ac:dyDescent="0.3">
      <c r="A411" s="28" t="str">
        <f t="shared" si="6"/>
        <v/>
      </c>
      <c r="B411" s="42"/>
      <c r="C411" s="45" t="e">
        <f>IF($C$24,[1]!obcall("IM_"&amp;B411,$B$24,"[]",[1]!obMake("","int",ROW(B411)-ROW($B$27))),"")</f>
        <v>#VALUE!</v>
      </c>
      <c r="D411" s="42" t="e">
        <f>IF($C$24,[1]!obget([1]!obcall("",$C411,"get",[1]!obMake("","int",D$26))),"")</f>
        <v>#VALUE!</v>
      </c>
      <c r="E411" s="42" t="e">
        <f>IF($C$24,[1]!obget([1]!obcall("",$C411,"get",[1]!obMake("","int",E$26))),"")</f>
        <v>#VALUE!</v>
      </c>
      <c r="F411" s="42" t="e">
        <f>IF($C$24,[1]!obget([1]!obcall("",$C411,"get",[1]!obMake("","int",F$26))),"")</f>
        <v>#VALUE!</v>
      </c>
      <c r="G411" s="42" t="e">
        <f>IF($C$24,[1]!obget([1]!obcall("",$C411,"get",[1]!obMake("","int",G$26))),"")</f>
        <v>#VALUE!</v>
      </c>
      <c r="H411" s="42" t="e">
        <f>IF($C$24,[1]!obget([1]!obcall("",$C411,"get",[1]!obMake("","int",H$26))),"")</f>
        <v>#VALUE!</v>
      </c>
      <c r="I411" s="42" t="e">
        <f>IF($C$24,[1]!obget([1]!obcall("",$C411,"get",[1]!obMake("","int",I$26))),"")</f>
        <v>#VALUE!</v>
      </c>
      <c r="J411" s="42" t="e">
        <f>IF($C$24,[1]!obget([1]!obcall("",$C411,"get",[1]!obMake("","int",J$26))),"")</f>
        <v>#VALUE!</v>
      </c>
      <c r="K411" s="42" t="e">
        <f>IF($C$24,[1]!obget([1]!obcall("",$C411,"get",[1]!obMake("","int",K$26))),"")</f>
        <v>#VALUE!</v>
      </c>
      <c r="L411" s="42" t="e">
        <f>IF($C$24,[1]!obget([1]!obcall("",$C411,"get",[1]!obMake("","int",L$26))),"")</f>
        <v>#VALUE!</v>
      </c>
      <c r="M411" s="42" t="e">
        <f>IF($C$24,[1]!obget([1]!obcall("",$C411,"get",[1]!obMake("","int",M$26))),"")</f>
        <v>#VALUE!</v>
      </c>
      <c r="N411" s="42" t="e">
        <f>IF($C$24,[1]!obget([1]!obcall("",$C411,"getAverage")),"")</f>
        <v>#VALUE!</v>
      </c>
    </row>
    <row r="412" spans="1:14" x14ac:dyDescent="0.3">
      <c r="A412" s="28">
        <f t="shared" si="6"/>
        <v>38.5</v>
      </c>
      <c r="B412" s="42"/>
      <c r="C412" s="45" t="e">
        <f>IF($C$24,[1]!obcall("IM_"&amp;B412,$B$24,"[]",[1]!obMake("","int",ROW(B412)-ROW($B$27))),"")</f>
        <v>#VALUE!</v>
      </c>
      <c r="D412" s="42" t="e">
        <f>IF($C$24,[1]!obget([1]!obcall("",$C412,"get",[1]!obMake("","int",D$26))),"")</f>
        <v>#VALUE!</v>
      </c>
      <c r="E412" s="42" t="e">
        <f>IF($C$24,[1]!obget([1]!obcall("",$C412,"get",[1]!obMake("","int",E$26))),"")</f>
        <v>#VALUE!</v>
      </c>
      <c r="F412" s="42" t="e">
        <f>IF($C$24,[1]!obget([1]!obcall("",$C412,"get",[1]!obMake("","int",F$26))),"")</f>
        <v>#VALUE!</v>
      </c>
      <c r="G412" s="42" t="e">
        <f>IF($C$24,[1]!obget([1]!obcall("",$C412,"get",[1]!obMake("","int",G$26))),"")</f>
        <v>#VALUE!</v>
      </c>
      <c r="H412" s="42" t="e">
        <f>IF($C$24,[1]!obget([1]!obcall("",$C412,"get",[1]!obMake("","int",H$26))),"")</f>
        <v>#VALUE!</v>
      </c>
      <c r="I412" s="42" t="e">
        <f>IF($C$24,[1]!obget([1]!obcall("",$C412,"get",[1]!obMake("","int",I$26))),"")</f>
        <v>#VALUE!</v>
      </c>
      <c r="J412" s="42" t="e">
        <f>IF($C$24,[1]!obget([1]!obcall("",$C412,"get",[1]!obMake("","int",J$26))),"")</f>
        <v>#VALUE!</v>
      </c>
      <c r="K412" s="42" t="e">
        <f>IF($C$24,[1]!obget([1]!obcall("",$C412,"get",[1]!obMake("","int",K$26))),"")</f>
        <v>#VALUE!</v>
      </c>
      <c r="L412" s="42" t="e">
        <f>IF($C$24,[1]!obget([1]!obcall("",$C412,"get",[1]!obMake("","int",L$26))),"")</f>
        <v>#VALUE!</v>
      </c>
      <c r="M412" s="42" t="e">
        <f>IF($C$24,[1]!obget([1]!obcall("",$C412,"get",[1]!obMake("","int",M$26))),"")</f>
        <v>#VALUE!</v>
      </c>
      <c r="N412" s="42" t="e">
        <f>IF($C$24,[1]!obget([1]!obcall("",$C412,"getAverage")),"")</f>
        <v>#VALUE!</v>
      </c>
    </row>
    <row r="413" spans="1:14" x14ac:dyDescent="0.3">
      <c r="A413" s="28" t="str">
        <f t="shared" ref="A413:A476" si="7">IF($C$24,IF(MOD((ROW(A413)-ROW($A$27))*$C$20,$C$21/10)&lt;0.0001,(ROW(A413)-ROW($A$27))*$C$20,""),"")</f>
        <v/>
      </c>
      <c r="B413" s="42"/>
      <c r="C413" s="45" t="e">
        <f>IF($C$24,[1]!obcall("IM_"&amp;B413,$B$24,"[]",[1]!obMake("","int",ROW(B413)-ROW($B$27))),"")</f>
        <v>#VALUE!</v>
      </c>
      <c r="D413" s="42" t="e">
        <f>IF($C$24,[1]!obget([1]!obcall("",$C413,"get",[1]!obMake("","int",D$26))),"")</f>
        <v>#VALUE!</v>
      </c>
      <c r="E413" s="42" t="e">
        <f>IF($C$24,[1]!obget([1]!obcall("",$C413,"get",[1]!obMake("","int",E$26))),"")</f>
        <v>#VALUE!</v>
      </c>
      <c r="F413" s="42" t="e">
        <f>IF($C$24,[1]!obget([1]!obcall("",$C413,"get",[1]!obMake("","int",F$26))),"")</f>
        <v>#VALUE!</v>
      </c>
      <c r="G413" s="42" t="e">
        <f>IF($C$24,[1]!obget([1]!obcall("",$C413,"get",[1]!obMake("","int",G$26))),"")</f>
        <v>#VALUE!</v>
      </c>
      <c r="H413" s="42" t="e">
        <f>IF($C$24,[1]!obget([1]!obcall("",$C413,"get",[1]!obMake("","int",H$26))),"")</f>
        <v>#VALUE!</v>
      </c>
      <c r="I413" s="42" t="e">
        <f>IF($C$24,[1]!obget([1]!obcall("",$C413,"get",[1]!obMake("","int",I$26))),"")</f>
        <v>#VALUE!</v>
      </c>
      <c r="J413" s="42" t="e">
        <f>IF($C$24,[1]!obget([1]!obcall("",$C413,"get",[1]!obMake("","int",J$26))),"")</f>
        <v>#VALUE!</v>
      </c>
      <c r="K413" s="42" t="e">
        <f>IF($C$24,[1]!obget([1]!obcall("",$C413,"get",[1]!obMake("","int",K$26))),"")</f>
        <v>#VALUE!</v>
      </c>
      <c r="L413" s="42" t="e">
        <f>IF($C$24,[1]!obget([1]!obcall("",$C413,"get",[1]!obMake("","int",L$26))),"")</f>
        <v>#VALUE!</v>
      </c>
      <c r="M413" s="42" t="e">
        <f>IF($C$24,[1]!obget([1]!obcall("",$C413,"get",[1]!obMake("","int",M$26))),"")</f>
        <v>#VALUE!</v>
      </c>
      <c r="N413" s="42" t="e">
        <f>IF($C$24,[1]!obget([1]!obcall("",$C413,"getAverage")),"")</f>
        <v>#VALUE!</v>
      </c>
    </row>
    <row r="414" spans="1:14" x14ac:dyDescent="0.3">
      <c r="A414" s="28" t="str">
        <f t="shared" si="7"/>
        <v/>
      </c>
      <c r="B414" s="42"/>
      <c r="C414" s="45" t="e">
        <f>IF($C$24,[1]!obcall("IM_"&amp;B414,$B$24,"[]",[1]!obMake("","int",ROW(B414)-ROW($B$27))),"")</f>
        <v>#VALUE!</v>
      </c>
      <c r="D414" s="42" t="e">
        <f>IF($C$24,[1]!obget([1]!obcall("",$C414,"get",[1]!obMake("","int",D$26))),"")</f>
        <v>#VALUE!</v>
      </c>
      <c r="E414" s="42" t="e">
        <f>IF($C$24,[1]!obget([1]!obcall("",$C414,"get",[1]!obMake("","int",E$26))),"")</f>
        <v>#VALUE!</v>
      </c>
      <c r="F414" s="42" t="e">
        <f>IF($C$24,[1]!obget([1]!obcall("",$C414,"get",[1]!obMake("","int",F$26))),"")</f>
        <v>#VALUE!</v>
      </c>
      <c r="G414" s="42" t="e">
        <f>IF($C$24,[1]!obget([1]!obcall("",$C414,"get",[1]!obMake("","int",G$26))),"")</f>
        <v>#VALUE!</v>
      </c>
      <c r="H414" s="42" t="e">
        <f>IF($C$24,[1]!obget([1]!obcall("",$C414,"get",[1]!obMake("","int",H$26))),"")</f>
        <v>#VALUE!</v>
      </c>
      <c r="I414" s="42" t="e">
        <f>IF($C$24,[1]!obget([1]!obcall("",$C414,"get",[1]!obMake("","int",I$26))),"")</f>
        <v>#VALUE!</v>
      </c>
      <c r="J414" s="42" t="e">
        <f>IF($C$24,[1]!obget([1]!obcall("",$C414,"get",[1]!obMake("","int",J$26))),"")</f>
        <v>#VALUE!</v>
      </c>
      <c r="K414" s="42" t="e">
        <f>IF($C$24,[1]!obget([1]!obcall("",$C414,"get",[1]!obMake("","int",K$26))),"")</f>
        <v>#VALUE!</v>
      </c>
      <c r="L414" s="42" t="e">
        <f>IF($C$24,[1]!obget([1]!obcall("",$C414,"get",[1]!obMake("","int",L$26))),"")</f>
        <v>#VALUE!</v>
      </c>
      <c r="M414" s="42" t="e">
        <f>IF($C$24,[1]!obget([1]!obcall("",$C414,"get",[1]!obMake("","int",M$26))),"")</f>
        <v>#VALUE!</v>
      </c>
      <c r="N414" s="42" t="e">
        <f>IF($C$24,[1]!obget([1]!obcall("",$C414,"getAverage")),"")</f>
        <v>#VALUE!</v>
      </c>
    </row>
    <row r="415" spans="1:14" x14ac:dyDescent="0.3">
      <c r="A415" s="28" t="str">
        <f t="shared" si="7"/>
        <v/>
      </c>
      <c r="B415" s="42"/>
      <c r="C415" s="45" t="e">
        <f>IF($C$24,[1]!obcall("IM_"&amp;B415,$B$24,"[]",[1]!obMake("","int",ROW(B415)-ROW($B$27))),"")</f>
        <v>#VALUE!</v>
      </c>
      <c r="D415" s="42" t="e">
        <f>IF($C$24,[1]!obget([1]!obcall("",$C415,"get",[1]!obMake("","int",D$26))),"")</f>
        <v>#VALUE!</v>
      </c>
      <c r="E415" s="42" t="e">
        <f>IF($C$24,[1]!obget([1]!obcall("",$C415,"get",[1]!obMake("","int",E$26))),"")</f>
        <v>#VALUE!</v>
      </c>
      <c r="F415" s="42" t="e">
        <f>IF($C$24,[1]!obget([1]!obcall("",$C415,"get",[1]!obMake("","int",F$26))),"")</f>
        <v>#VALUE!</v>
      </c>
      <c r="G415" s="42" t="e">
        <f>IF($C$24,[1]!obget([1]!obcall("",$C415,"get",[1]!obMake("","int",G$26))),"")</f>
        <v>#VALUE!</v>
      </c>
      <c r="H415" s="42" t="e">
        <f>IF($C$24,[1]!obget([1]!obcall("",$C415,"get",[1]!obMake("","int",H$26))),"")</f>
        <v>#VALUE!</v>
      </c>
      <c r="I415" s="42" t="e">
        <f>IF($C$24,[1]!obget([1]!obcall("",$C415,"get",[1]!obMake("","int",I$26))),"")</f>
        <v>#VALUE!</v>
      </c>
      <c r="J415" s="42" t="e">
        <f>IF($C$24,[1]!obget([1]!obcall("",$C415,"get",[1]!obMake("","int",J$26))),"")</f>
        <v>#VALUE!</v>
      </c>
      <c r="K415" s="42" t="e">
        <f>IF($C$24,[1]!obget([1]!obcall("",$C415,"get",[1]!obMake("","int",K$26))),"")</f>
        <v>#VALUE!</v>
      </c>
      <c r="L415" s="42" t="e">
        <f>IF($C$24,[1]!obget([1]!obcall("",$C415,"get",[1]!obMake("","int",L$26))),"")</f>
        <v>#VALUE!</v>
      </c>
      <c r="M415" s="42" t="e">
        <f>IF($C$24,[1]!obget([1]!obcall("",$C415,"get",[1]!obMake("","int",M$26))),"")</f>
        <v>#VALUE!</v>
      </c>
      <c r="N415" s="42" t="e">
        <f>IF($C$24,[1]!obget([1]!obcall("",$C415,"getAverage")),"")</f>
        <v>#VALUE!</v>
      </c>
    </row>
    <row r="416" spans="1:14" x14ac:dyDescent="0.3">
      <c r="A416" s="28" t="str">
        <f t="shared" si="7"/>
        <v/>
      </c>
      <c r="B416" s="42"/>
      <c r="C416" s="45" t="e">
        <f>IF($C$24,[1]!obcall("IM_"&amp;B416,$B$24,"[]",[1]!obMake("","int",ROW(B416)-ROW($B$27))),"")</f>
        <v>#VALUE!</v>
      </c>
      <c r="D416" s="42" t="e">
        <f>IF($C$24,[1]!obget([1]!obcall("",$C416,"get",[1]!obMake("","int",D$26))),"")</f>
        <v>#VALUE!</v>
      </c>
      <c r="E416" s="42" t="e">
        <f>IF($C$24,[1]!obget([1]!obcall("",$C416,"get",[1]!obMake("","int",E$26))),"")</f>
        <v>#VALUE!</v>
      </c>
      <c r="F416" s="42" t="e">
        <f>IF($C$24,[1]!obget([1]!obcall("",$C416,"get",[1]!obMake("","int",F$26))),"")</f>
        <v>#VALUE!</v>
      </c>
      <c r="G416" s="42" t="e">
        <f>IF($C$24,[1]!obget([1]!obcall("",$C416,"get",[1]!obMake("","int",G$26))),"")</f>
        <v>#VALUE!</v>
      </c>
      <c r="H416" s="42" t="e">
        <f>IF($C$24,[1]!obget([1]!obcall("",$C416,"get",[1]!obMake("","int",H$26))),"")</f>
        <v>#VALUE!</v>
      </c>
      <c r="I416" s="42" t="e">
        <f>IF($C$24,[1]!obget([1]!obcall("",$C416,"get",[1]!obMake("","int",I$26))),"")</f>
        <v>#VALUE!</v>
      </c>
      <c r="J416" s="42" t="e">
        <f>IF($C$24,[1]!obget([1]!obcall("",$C416,"get",[1]!obMake("","int",J$26))),"")</f>
        <v>#VALUE!</v>
      </c>
      <c r="K416" s="42" t="e">
        <f>IF($C$24,[1]!obget([1]!obcall("",$C416,"get",[1]!obMake("","int",K$26))),"")</f>
        <v>#VALUE!</v>
      </c>
      <c r="L416" s="42" t="e">
        <f>IF($C$24,[1]!obget([1]!obcall("",$C416,"get",[1]!obMake("","int",L$26))),"")</f>
        <v>#VALUE!</v>
      </c>
      <c r="M416" s="42" t="e">
        <f>IF($C$24,[1]!obget([1]!obcall("",$C416,"get",[1]!obMake("","int",M$26))),"")</f>
        <v>#VALUE!</v>
      </c>
      <c r="N416" s="42" t="e">
        <f>IF($C$24,[1]!obget([1]!obcall("",$C416,"getAverage")),"")</f>
        <v>#VALUE!</v>
      </c>
    </row>
    <row r="417" spans="1:14" x14ac:dyDescent="0.3">
      <c r="A417" s="28">
        <f t="shared" si="7"/>
        <v>39</v>
      </c>
      <c r="B417" s="42"/>
      <c r="C417" s="45" t="e">
        <f>IF($C$24,[1]!obcall("IM_"&amp;B417,$B$24,"[]",[1]!obMake("","int",ROW(B417)-ROW($B$27))),"")</f>
        <v>#VALUE!</v>
      </c>
      <c r="D417" s="42" t="e">
        <f>IF($C$24,[1]!obget([1]!obcall("",$C417,"get",[1]!obMake("","int",D$26))),"")</f>
        <v>#VALUE!</v>
      </c>
      <c r="E417" s="42" t="e">
        <f>IF($C$24,[1]!obget([1]!obcall("",$C417,"get",[1]!obMake("","int",E$26))),"")</f>
        <v>#VALUE!</v>
      </c>
      <c r="F417" s="42" t="e">
        <f>IF($C$24,[1]!obget([1]!obcall("",$C417,"get",[1]!obMake("","int",F$26))),"")</f>
        <v>#VALUE!</v>
      </c>
      <c r="G417" s="42" t="e">
        <f>IF($C$24,[1]!obget([1]!obcall("",$C417,"get",[1]!obMake("","int",G$26))),"")</f>
        <v>#VALUE!</v>
      </c>
      <c r="H417" s="42" t="e">
        <f>IF($C$24,[1]!obget([1]!obcall("",$C417,"get",[1]!obMake("","int",H$26))),"")</f>
        <v>#VALUE!</v>
      </c>
      <c r="I417" s="42" t="e">
        <f>IF($C$24,[1]!obget([1]!obcall("",$C417,"get",[1]!obMake("","int",I$26))),"")</f>
        <v>#VALUE!</v>
      </c>
      <c r="J417" s="42" t="e">
        <f>IF($C$24,[1]!obget([1]!obcall("",$C417,"get",[1]!obMake("","int",J$26))),"")</f>
        <v>#VALUE!</v>
      </c>
      <c r="K417" s="42" t="e">
        <f>IF($C$24,[1]!obget([1]!obcall("",$C417,"get",[1]!obMake("","int",K$26))),"")</f>
        <v>#VALUE!</v>
      </c>
      <c r="L417" s="42" t="e">
        <f>IF($C$24,[1]!obget([1]!obcall("",$C417,"get",[1]!obMake("","int",L$26))),"")</f>
        <v>#VALUE!</v>
      </c>
      <c r="M417" s="42" t="e">
        <f>IF($C$24,[1]!obget([1]!obcall("",$C417,"get",[1]!obMake("","int",M$26))),"")</f>
        <v>#VALUE!</v>
      </c>
      <c r="N417" s="42" t="e">
        <f>IF($C$24,[1]!obget([1]!obcall("",$C417,"getAverage")),"")</f>
        <v>#VALUE!</v>
      </c>
    </row>
    <row r="418" spans="1:14" x14ac:dyDescent="0.3">
      <c r="A418" s="28" t="str">
        <f t="shared" si="7"/>
        <v/>
      </c>
      <c r="B418" s="42"/>
      <c r="C418" s="45" t="e">
        <f>IF($C$24,[1]!obcall("IM_"&amp;B418,$B$24,"[]",[1]!obMake("","int",ROW(B418)-ROW($B$27))),"")</f>
        <v>#VALUE!</v>
      </c>
      <c r="D418" s="42" t="e">
        <f>IF($C$24,[1]!obget([1]!obcall("",$C418,"get",[1]!obMake("","int",D$26))),"")</f>
        <v>#VALUE!</v>
      </c>
      <c r="E418" s="42" t="e">
        <f>IF($C$24,[1]!obget([1]!obcall("",$C418,"get",[1]!obMake("","int",E$26))),"")</f>
        <v>#VALUE!</v>
      </c>
      <c r="F418" s="42" t="e">
        <f>IF($C$24,[1]!obget([1]!obcall("",$C418,"get",[1]!obMake("","int",F$26))),"")</f>
        <v>#VALUE!</v>
      </c>
      <c r="G418" s="42" t="e">
        <f>IF($C$24,[1]!obget([1]!obcall("",$C418,"get",[1]!obMake("","int",G$26))),"")</f>
        <v>#VALUE!</v>
      </c>
      <c r="H418" s="42" t="e">
        <f>IF($C$24,[1]!obget([1]!obcall("",$C418,"get",[1]!obMake("","int",H$26))),"")</f>
        <v>#VALUE!</v>
      </c>
      <c r="I418" s="42" t="e">
        <f>IF($C$24,[1]!obget([1]!obcall("",$C418,"get",[1]!obMake("","int",I$26))),"")</f>
        <v>#VALUE!</v>
      </c>
      <c r="J418" s="42" t="e">
        <f>IF($C$24,[1]!obget([1]!obcall("",$C418,"get",[1]!obMake("","int",J$26))),"")</f>
        <v>#VALUE!</v>
      </c>
      <c r="K418" s="42" t="e">
        <f>IF($C$24,[1]!obget([1]!obcall("",$C418,"get",[1]!obMake("","int",K$26))),"")</f>
        <v>#VALUE!</v>
      </c>
      <c r="L418" s="42" t="e">
        <f>IF($C$24,[1]!obget([1]!obcall("",$C418,"get",[1]!obMake("","int",L$26))),"")</f>
        <v>#VALUE!</v>
      </c>
      <c r="M418" s="42" t="e">
        <f>IF($C$24,[1]!obget([1]!obcall("",$C418,"get",[1]!obMake("","int",M$26))),"")</f>
        <v>#VALUE!</v>
      </c>
      <c r="N418" s="42" t="e">
        <f>IF($C$24,[1]!obget([1]!obcall("",$C418,"getAverage")),"")</f>
        <v>#VALUE!</v>
      </c>
    </row>
    <row r="419" spans="1:14" x14ac:dyDescent="0.3">
      <c r="A419" s="28" t="str">
        <f t="shared" si="7"/>
        <v/>
      </c>
      <c r="B419" s="42"/>
      <c r="C419" s="45" t="e">
        <f>IF($C$24,[1]!obcall("IM_"&amp;B419,$B$24,"[]",[1]!obMake("","int",ROW(B419)-ROW($B$27))),"")</f>
        <v>#VALUE!</v>
      </c>
      <c r="D419" s="42" t="e">
        <f>IF($C$24,[1]!obget([1]!obcall("",$C419,"get",[1]!obMake("","int",D$26))),"")</f>
        <v>#VALUE!</v>
      </c>
      <c r="E419" s="42" t="e">
        <f>IF($C$24,[1]!obget([1]!obcall("",$C419,"get",[1]!obMake("","int",E$26))),"")</f>
        <v>#VALUE!</v>
      </c>
      <c r="F419" s="42" t="e">
        <f>IF($C$24,[1]!obget([1]!obcall("",$C419,"get",[1]!obMake("","int",F$26))),"")</f>
        <v>#VALUE!</v>
      </c>
      <c r="G419" s="42" t="e">
        <f>IF($C$24,[1]!obget([1]!obcall("",$C419,"get",[1]!obMake("","int",G$26))),"")</f>
        <v>#VALUE!</v>
      </c>
      <c r="H419" s="42" t="e">
        <f>IF($C$24,[1]!obget([1]!obcall("",$C419,"get",[1]!obMake("","int",H$26))),"")</f>
        <v>#VALUE!</v>
      </c>
      <c r="I419" s="42" t="e">
        <f>IF($C$24,[1]!obget([1]!obcall("",$C419,"get",[1]!obMake("","int",I$26))),"")</f>
        <v>#VALUE!</v>
      </c>
      <c r="J419" s="42" t="e">
        <f>IF($C$24,[1]!obget([1]!obcall("",$C419,"get",[1]!obMake("","int",J$26))),"")</f>
        <v>#VALUE!</v>
      </c>
      <c r="K419" s="42" t="e">
        <f>IF($C$24,[1]!obget([1]!obcall("",$C419,"get",[1]!obMake("","int",K$26))),"")</f>
        <v>#VALUE!</v>
      </c>
      <c r="L419" s="42" t="e">
        <f>IF($C$24,[1]!obget([1]!obcall("",$C419,"get",[1]!obMake("","int",L$26))),"")</f>
        <v>#VALUE!</v>
      </c>
      <c r="M419" s="42" t="e">
        <f>IF($C$24,[1]!obget([1]!obcall("",$C419,"get",[1]!obMake("","int",M$26))),"")</f>
        <v>#VALUE!</v>
      </c>
      <c r="N419" s="42" t="e">
        <f>IF($C$24,[1]!obget([1]!obcall("",$C419,"getAverage")),"")</f>
        <v>#VALUE!</v>
      </c>
    </row>
    <row r="420" spans="1:14" x14ac:dyDescent="0.3">
      <c r="A420" s="28" t="str">
        <f t="shared" si="7"/>
        <v/>
      </c>
      <c r="B420" s="42"/>
      <c r="C420" s="45" t="e">
        <f>IF($C$24,[1]!obcall("IM_"&amp;B420,$B$24,"[]",[1]!obMake("","int",ROW(B420)-ROW($B$27))),"")</f>
        <v>#VALUE!</v>
      </c>
      <c r="D420" s="42" t="e">
        <f>IF($C$24,[1]!obget([1]!obcall("",$C420,"get",[1]!obMake("","int",D$26))),"")</f>
        <v>#VALUE!</v>
      </c>
      <c r="E420" s="42" t="e">
        <f>IF($C$24,[1]!obget([1]!obcall("",$C420,"get",[1]!obMake("","int",E$26))),"")</f>
        <v>#VALUE!</v>
      </c>
      <c r="F420" s="42" t="e">
        <f>IF($C$24,[1]!obget([1]!obcall("",$C420,"get",[1]!obMake("","int",F$26))),"")</f>
        <v>#VALUE!</v>
      </c>
      <c r="G420" s="42" t="e">
        <f>IF($C$24,[1]!obget([1]!obcall("",$C420,"get",[1]!obMake("","int",G$26))),"")</f>
        <v>#VALUE!</v>
      </c>
      <c r="H420" s="42" t="e">
        <f>IF($C$24,[1]!obget([1]!obcall("",$C420,"get",[1]!obMake("","int",H$26))),"")</f>
        <v>#VALUE!</v>
      </c>
      <c r="I420" s="42" t="e">
        <f>IF($C$24,[1]!obget([1]!obcall("",$C420,"get",[1]!obMake("","int",I$26))),"")</f>
        <v>#VALUE!</v>
      </c>
      <c r="J420" s="42" t="e">
        <f>IF($C$24,[1]!obget([1]!obcall("",$C420,"get",[1]!obMake("","int",J$26))),"")</f>
        <v>#VALUE!</v>
      </c>
      <c r="K420" s="42" t="e">
        <f>IF($C$24,[1]!obget([1]!obcall("",$C420,"get",[1]!obMake("","int",K$26))),"")</f>
        <v>#VALUE!</v>
      </c>
      <c r="L420" s="42" t="e">
        <f>IF($C$24,[1]!obget([1]!obcall("",$C420,"get",[1]!obMake("","int",L$26))),"")</f>
        <v>#VALUE!</v>
      </c>
      <c r="M420" s="42" t="e">
        <f>IF($C$24,[1]!obget([1]!obcall("",$C420,"get",[1]!obMake("","int",M$26))),"")</f>
        <v>#VALUE!</v>
      </c>
      <c r="N420" s="42" t="e">
        <f>IF($C$24,[1]!obget([1]!obcall("",$C420,"getAverage")),"")</f>
        <v>#VALUE!</v>
      </c>
    </row>
    <row r="421" spans="1:14" x14ac:dyDescent="0.3">
      <c r="A421" s="28" t="str">
        <f t="shared" si="7"/>
        <v/>
      </c>
      <c r="B421" s="42"/>
      <c r="C421" s="45" t="e">
        <f>IF($C$24,[1]!obcall("IM_"&amp;B421,$B$24,"[]",[1]!obMake("","int",ROW(B421)-ROW($B$27))),"")</f>
        <v>#VALUE!</v>
      </c>
      <c r="D421" s="42" t="e">
        <f>IF($C$24,[1]!obget([1]!obcall("",$C421,"get",[1]!obMake("","int",D$26))),"")</f>
        <v>#VALUE!</v>
      </c>
      <c r="E421" s="42" t="e">
        <f>IF($C$24,[1]!obget([1]!obcall("",$C421,"get",[1]!obMake("","int",E$26))),"")</f>
        <v>#VALUE!</v>
      </c>
      <c r="F421" s="42" t="e">
        <f>IF($C$24,[1]!obget([1]!obcall("",$C421,"get",[1]!obMake("","int",F$26))),"")</f>
        <v>#VALUE!</v>
      </c>
      <c r="G421" s="42" t="e">
        <f>IF($C$24,[1]!obget([1]!obcall("",$C421,"get",[1]!obMake("","int",G$26))),"")</f>
        <v>#VALUE!</v>
      </c>
      <c r="H421" s="42" t="e">
        <f>IF($C$24,[1]!obget([1]!obcall("",$C421,"get",[1]!obMake("","int",H$26))),"")</f>
        <v>#VALUE!</v>
      </c>
      <c r="I421" s="42" t="e">
        <f>IF($C$24,[1]!obget([1]!obcall("",$C421,"get",[1]!obMake("","int",I$26))),"")</f>
        <v>#VALUE!</v>
      </c>
      <c r="J421" s="42" t="e">
        <f>IF($C$24,[1]!obget([1]!obcall("",$C421,"get",[1]!obMake("","int",J$26))),"")</f>
        <v>#VALUE!</v>
      </c>
      <c r="K421" s="42" t="e">
        <f>IF($C$24,[1]!obget([1]!obcall("",$C421,"get",[1]!obMake("","int",K$26))),"")</f>
        <v>#VALUE!</v>
      </c>
      <c r="L421" s="42" t="e">
        <f>IF($C$24,[1]!obget([1]!obcall("",$C421,"get",[1]!obMake("","int",L$26))),"")</f>
        <v>#VALUE!</v>
      </c>
      <c r="M421" s="42" t="e">
        <f>IF($C$24,[1]!obget([1]!obcall("",$C421,"get",[1]!obMake("","int",M$26))),"")</f>
        <v>#VALUE!</v>
      </c>
      <c r="N421" s="42" t="e">
        <f>IF($C$24,[1]!obget([1]!obcall("",$C421,"getAverage")),"")</f>
        <v>#VALUE!</v>
      </c>
    </row>
    <row r="422" spans="1:14" x14ac:dyDescent="0.3">
      <c r="A422" s="28">
        <f t="shared" si="7"/>
        <v>39.5</v>
      </c>
      <c r="B422" s="42"/>
      <c r="C422" s="45" t="e">
        <f>IF($C$24,[1]!obcall("IM_"&amp;B422,$B$24,"[]",[1]!obMake("","int",ROW(B422)-ROW($B$27))),"")</f>
        <v>#VALUE!</v>
      </c>
      <c r="D422" s="42" t="e">
        <f>IF($C$24,[1]!obget([1]!obcall("",$C422,"get",[1]!obMake("","int",D$26))),"")</f>
        <v>#VALUE!</v>
      </c>
      <c r="E422" s="42" t="e">
        <f>IF($C$24,[1]!obget([1]!obcall("",$C422,"get",[1]!obMake("","int",E$26))),"")</f>
        <v>#VALUE!</v>
      </c>
      <c r="F422" s="42" t="e">
        <f>IF($C$24,[1]!obget([1]!obcall("",$C422,"get",[1]!obMake("","int",F$26))),"")</f>
        <v>#VALUE!</v>
      </c>
      <c r="G422" s="42" t="e">
        <f>IF($C$24,[1]!obget([1]!obcall("",$C422,"get",[1]!obMake("","int",G$26))),"")</f>
        <v>#VALUE!</v>
      </c>
      <c r="H422" s="42" t="e">
        <f>IF($C$24,[1]!obget([1]!obcall("",$C422,"get",[1]!obMake("","int",H$26))),"")</f>
        <v>#VALUE!</v>
      </c>
      <c r="I422" s="42" t="e">
        <f>IF($C$24,[1]!obget([1]!obcall("",$C422,"get",[1]!obMake("","int",I$26))),"")</f>
        <v>#VALUE!</v>
      </c>
      <c r="J422" s="42" t="e">
        <f>IF($C$24,[1]!obget([1]!obcall("",$C422,"get",[1]!obMake("","int",J$26))),"")</f>
        <v>#VALUE!</v>
      </c>
      <c r="K422" s="42" t="e">
        <f>IF($C$24,[1]!obget([1]!obcall("",$C422,"get",[1]!obMake("","int",K$26))),"")</f>
        <v>#VALUE!</v>
      </c>
      <c r="L422" s="42" t="e">
        <f>IF($C$24,[1]!obget([1]!obcall("",$C422,"get",[1]!obMake("","int",L$26))),"")</f>
        <v>#VALUE!</v>
      </c>
      <c r="M422" s="42" t="e">
        <f>IF($C$24,[1]!obget([1]!obcall("",$C422,"get",[1]!obMake("","int",M$26))),"")</f>
        <v>#VALUE!</v>
      </c>
      <c r="N422" s="42" t="e">
        <f>IF($C$24,[1]!obget([1]!obcall("",$C422,"getAverage")),"")</f>
        <v>#VALUE!</v>
      </c>
    </row>
    <row r="423" spans="1:14" x14ac:dyDescent="0.3">
      <c r="A423" s="28" t="str">
        <f t="shared" si="7"/>
        <v/>
      </c>
      <c r="B423" s="42"/>
      <c r="C423" s="45" t="e">
        <f>IF($C$24,[1]!obcall("IM_"&amp;B423,$B$24,"[]",[1]!obMake("","int",ROW(B423)-ROW($B$27))),"")</f>
        <v>#VALUE!</v>
      </c>
      <c r="D423" s="42" t="e">
        <f>IF($C$24,[1]!obget([1]!obcall("",$C423,"get",[1]!obMake("","int",D$26))),"")</f>
        <v>#VALUE!</v>
      </c>
      <c r="E423" s="42" t="e">
        <f>IF($C$24,[1]!obget([1]!obcall("",$C423,"get",[1]!obMake("","int",E$26))),"")</f>
        <v>#VALUE!</v>
      </c>
      <c r="F423" s="42" t="e">
        <f>IF($C$24,[1]!obget([1]!obcall("",$C423,"get",[1]!obMake("","int",F$26))),"")</f>
        <v>#VALUE!</v>
      </c>
      <c r="G423" s="42" t="e">
        <f>IF($C$24,[1]!obget([1]!obcall("",$C423,"get",[1]!obMake("","int",G$26))),"")</f>
        <v>#VALUE!</v>
      </c>
      <c r="H423" s="42" t="e">
        <f>IF($C$24,[1]!obget([1]!obcall("",$C423,"get",[1]!obMake("","int",H$26))),"")</f>
        <v>#VALUE!</v>
      </c>
      <c r="I423" s="42" t="e">
        <f>IF($C$24,[1]!obget([1]!obcall("",$C423,"get",[1]!obMake("","int",I$26))),"")</f>
        <v>#VALUE!</v>
      </c>
      <c r="J423" s="42" t="e">
        <f>IF($C$24,[1]!obget([1]!obcall("",$C423,"get",[1]!obMake("","int",J$26))),"")</f>
        <v>#VALUE!</v>
      </c>
      <c r="K423" s="42" t="e">
        <f>IF($C$24,[1]!obget([1]!obcall("",$C423,"get",[1]!obMake("","int",K$26))),"")</f>
        <v>#VALUE!</v>
      </c>
      <c r="L423" s="42" t="e">
        <f>IF($C$24,[1]!obget([1]!obcall("",$C423,"get",[1]!obMake("","int",L$26))),"")</f>
        <v>#VALUE!</v>
      </c>
      <c r="M423" s="42" t="e">
        <f>IF($C$24,[1]!obget([1]!obcall("",$C423,"get",[1]!obMake("","int",M$26))),"")</f>
        <v>#VALUE!</v>
      </c>
      <c r="N423" s="42" t="e">
        <f>IF($C$24,[1]!obget([1]!obcall("",$C423,"getAverage")),"")</f>
        <v>#VALUE!</v>
      </c>
    </row>
    <row r="424" spans="1:14" x14ac:dyDescent="0.3">
      <c r="A424" s="28" t="str">
        <f t="shared" si="7"/>
        <v/>
      </c>
      <c r="B424" s="42"/>
      <c r="C424" s="45" t="e">
        <f>IF($C$24,[1]!obcall("IM_"&amp;B424,$B$24,"[]",[1]!obMake("","int",ROW(B424)-ROW($B$27))),"")</f>
        <v>#VALUE!</v>
      </c>
      <c r="D424" s="42" t="e">
        <f>IF($C$24,[1]!obget([1]!obcall("",$C424,"get",[1]!obMake("","int",D$26))),"")</f>
        <v>#VALUE!</v>
      </c>
      <c r="E424" s="42" t="e">
        <f>IF($C$24,[1]!obget([1]!obcall("",$C424,"get",[1]!obMake("","int",E$26))),"")</f>
        <v>#VALUE!</v>
      </c>
      <c r="F424" s="42" t="e">
        <f>IF($C$24,[1]!obget([1]!obcall("",$C424,"get",[1]!obMake("","int",F$26))),"")</f>
        <v>#VALUE!</v>
      </c>
      <c r="G424" s="42" t="e">
        <f>IF($C$24,[1]!obget([1]!obcall("",$C424,"get",[1]!obMake("","int",G$26))),"")</f>
        <v>#VALUE!</v>
      </c>
      <c r="H424" s="42" t="e">
        <f>IF($C$24,[1]!obget([1]!obcall("",$C424,"get",[1]!obMake("","int",H$26))),"")</f>
        <v>#VALUE!</v>
      </c>
      <c r="I424" s="42" t="e">
        <f>IF($C$24,[1]!obget([1]!obcall("",$C424,"get",[1]!obMake("","int",I$26))),"")</f>
        <v>#VALUE!</v>
      </c>
      <c r="J424" s="42" t="e">
        <f>IF($C$24,[1]!obget([1]!obcall("",$C424,"get",[1]!obMake("","int",J$26))),"")</f>
        <v>#VALUE!</v>
      </c>
      <c r="K424" s="42" t="e">
        <f>IF($C$24,[1]!obget([1]!obcall("",$C424,"get",[1]!obMake("","int",K$26))),"")</f>
        <v>#VALUE!</v>
      </c>
      <c r="L424" s="42" t="e">
        <f>IF($C$24,[1]!obget([1]!obcall("",$C424,"get",[1]!obMake("","int",L$26))),"")</f>
        <v>#VALUE!</v>
      </c>
      <c r="M424" s="42" t="e">
        <f>IF($C$24,[1]!obget([1]!obcall("",$C424,"get",[1]!obMake("","int",M$26))),"")</f>
        <v>#VALUE!</v>
      </c>
      <c r="N424" s="42" t="e">
        <f>IF($C$24,[1]!obget([1]!obcall("",$C424,"getAverage")),"")</f>
        <v>#VALUE!</v>
      </c>
    </row>
    <row r="425" spans="1:14" x14ac:dyDescent="0.3">
      <c r="A425" s="28" t="str">
        <f t="shared" si="7"/>
        <v/>
      </c>
      <c r="B425" s="42"/>
      <c r="C425" s="45" t="e">
        <f>IF($C$24,[1]!obcall("IM_"&amp;B425,$B$24,"[]",[1]!obMake("","int",ROW(B425)-ROW($B$27))),"")</f>
        <v>#VALUE!</v>
      </c>
      <c r="D425" s="42" t="e">
        <f>IF($C$24,[1]!obget([1]!obcall("",$C425,"get",[1]!obMake("","int",D$26))),"")</f>
        <v>#VALUE!</v>
      </c>
      <c r="E425" s="42" t="e">
        <f>IF($C$24,[1]!obget([1]!obcall("",$C425,"get",[1]!obMake("","int",E$26))),"")</f>
        <v>#VALUE!</v>
      </c>
      <c r="F425" s="42" t="e">
        <f>IF($C$24,[1]!obget([1]!obcall("",$C425,"get",[1]!obMake("","int",F$26))),"")</f>
        <v>#VALUE!</v>
      </c>
      <c r="G425" s="42" t="e">
        <f>IF($C$24,[1]!obget([1]!obcall("",$C425,"get",[1]!obMake("","int",G$26))),"")</f>
        <v>#VALUE!</v>
      </c>
      <c r="H425" s="42" t="e">
        <f>IF($C$24,[1]!obget([1]!obcall("",$C425,"get",[1]!obMake("","int",H$26))),"")</f>
        <v>#VALUE!</v>
      </c>
      <c r="I425" s="42" t="e">
        <f>IF($C$24,[1]!obget([1]!obcall("",$C425,"get",[1]!obMake("","int",I$26))),"")</f>
        <v>#VALUE!</v>
      </c>
      <c r="J425" s="42" t="e">
        <f>IF($C$24,[1]!obget([1]!obcall("",$C425,"get",[1]!obMake("","int",J$26))),"")</f>
        <v>#VALUE!</v>
      </c>
      <c r="K425" s="42" t="e">
        <f>IF($C$24,[1]!obget([1]!obcall("",$C425,"get",[1]!obMake("","int",K$26))),"")</f>
        <v>#VALUE!</v>
      </c>
      <c r="L425" s="42" t="e">
        <f>IF($C$24,[1]!obget([1]!obcall("",$C425,"get",[1]!obMake("","int",L$26))),"")</f>
        <v>#VALUE!</v>
      </c>
      <c r="M425" s="42" t="e">
        <f>IF($C$24,[1]!obget([1]!obcall("",$C425,"get",[1]!obMake("","int",M$26))),"")</f>
        <v>#VALUE!</v>
      </c>
      <c r="N425" s="42" t="e">
        <f>IF($C$24,[1]!obget([1]!obcall("",$C425,"getAverage")),"")</f>
        <v>#VALUE!</v>
      </c>
    </row>
    <row r="426" spans="1:14" x14ac:dyDescent="0.3">
      <c r="A426" s="28" t="str">
        <f t="shared" si="7"/>
        <v/>
      </c>
      <c r="B426" s="42"/>
      <c r="C426" s="45" t="e">
        <f>IF($C$24,[1]!obcall("IM_"&amp;B426,$B$24,"[]",[1]!obMake("","int",ROW(B426)-ROW($B$27))),"")</f>
        <v>#VALUE!</v>
      </c>
      <c r="D426" s="42" t="e">
        <f>IF($C$24,[1]!obget([1]!obcall("",$C426,"get",[1]!obMake("","int",D$26))),"")</f>
        <v>#VALUE!</v>
      </c>
      <c r="E426" s="42" t="e">
        <f>IF($C$24,[1]!obget([1]!obcall("",$C426,"get",[1]!obMake("","int",E$26))),"")</f>
        <v>#VALUE!</v>
      </c>
      <c r="F426" s="42" t="e">
        <f>IF($C$24,[1]!obget([1]!obcall("",$C426,"get",[1]!obMake("","int",F$26))),"")</f>
        <v>#VALUE!</v>
      </c>
      <c r="G426" s="42" t="e">
        <f>IF($C$24,[1]!obget([1]!obcall("",$C426,"get",[1]!obMake("","int",G$26))),"")</f>
        <v>#VALUE!</v>
      </c>
      <c r="H426" s="42" t="e">
        <f>IF($C$24,[1]!obget([1]!obcall("",$C426,"get",[1]!obMake("","int",H$26))),"")</f>
        <v>#VALUE!</v>
      </c>
      <c r="I426" s="42" t="e">
        <f>IF($C$24,[1]!obget([1]!obcall("",$C426,"get",[1]!obMake("","int",I$26))),"")</f>
        <v>#VALUE!</v>
      </c>
      <c r="J426" s="42" t="e">
        <f>IF($C$24,[1]!obget([1]!obcall("",$C426,"get",[1]!obMake("","int",J$26))),"")</f>
        <v>#VALUE!</v>
      </c>
      <c r="K426" s="42" t="e">
        <f>IF($C$24,[1]!obget([1]!obcall("",$C426,"get",[1]!obMake("","int",K$26))),"")</f>
        <v>#VALUE!</v>
      </c>
      <c r="L426" s="42" t="e">
        <f>IF($C$24,[1]!obget([1]!obcall("",$C426,"get",[1]!obMake("","int",L$26))),"")</f>
        <v>#VALUE!</v>
      </c>
      <c r="M426" s="42" t="e">
        <f>IF($C$24,[1]!obget([1]!obcall("",$C426,"get",[1]!obMake("","int",M$26))),"")</f>
        <v>#VALUE!</v>
      </c>
      <c r="N426" s="42" t="e">
        <f>IF($C$24,[1]!obget([1]!obcall("",$C426,"getAverage")),"")</f>
        <v>#VALUE!</v>
      </c>
    </row>
    <row r="427" spans="1:14" x14ac:dyDescent="0.3">
      <c r="A427" s="28">
        <f t="shared" si="7"/>
        <v>40</v>
      </c>
      <c r="B427" s="42"/>
      <c r="C427" s="45" t="e">
        <f>IF($C$24,[1]!obcall("IM_"&amp;B427,$B$24,"[]",[1]!obMake("","int",ROW(B427)-ROW($B$27))),"")</f>
        <v>#VALUE!</v>
      </c>
      <c r="D427" s="42" t="e">
        <f>IF($C$24,[1]!obget([1]!obcall("",$C427,"get",[1]!obMake("","int",D$26))),"")</f>
        <v>#VALUE!</v>
      </c>
      <c r="E427" s="42" t="e">
        <f>IF($C$24,[1]!obget([1]!obcall("",$C427,"get",[1]!obMake("","int",E$26))),"")</f>
        <v>#VALUE!</v>
      </c>
      <c r="F427" s="42" t="e">
        <f>IF($C$24,[1]!obget([1]!obcall("",$C427,"get",[1]!obMake("","int",F$26))),"")</f>
        <v>#VALUE!</v>
      </c>
      <c r="G427" s="42" t="e">
        <f>IF($C$24,[1]!obget([1]!obcall("",$C427,"get",[1]!obMake("","int",G$26))),"")</f>
        <v>#VALUE!</v>
      </c>
      <c r="H427" s="42" t="e">
        <f>IF($C$24,[1]!obget([1]!obcall("",$C427,"get",[1]!obMake("","int",H$26))),"")</f>
        <v>#VALUE!</v>
      </c>
      <c r="I427" s="42" t="e">
        <f>IF($C$24,[1]!obget([1]!obcall("",$C427,"get",[1]!obMake("","int",I$26))),"")</f>
        <v>#VALUE!</v>
      </c>
      <c r="J427" s="42" t="e">
        <f>IF($C$24,[1]!obget([1]!obcall("",$C427,"get",[1]!obMake("","int",J$26))),"")</f>
        <v>#VALUE!</v>
      </c>
      <c r="K427" s="42" t="e">
        <f>IF($C$24,[1]!obget([1]!obcall("",$C427,"get",[1]!obMake("","int",K$26))),"")</f>
        <v>#VALUE!</v>
      </c>
      <c r="L427" s="42" t="e">
        <f>IF($C$24,[1]!obget([1]!obcall("",$C427,"get",[1]!obMake("","int",L$26))),"")</f>
        <v>#VALUE!</v>
      </c>
      <c r="M427" s="42" t="e">
        <f>IF($C$24,[1]!obget([1]!obcall("",$C427,"get",[1]!obMake("","int",M$26))),"")</f>
        <v>#VALUE!</v>
      </c>
      <c r="N427" s="42" t="e">
        <f>IF($C$24,[1]!obget([1]!obcall("",$C427,"getAverage")),"")</f>
        <v>#VALUE!</v>
      </c>
    </row>
    <row r="428" spans="1:14" x14ac:dyDescent="0.3">
      <c r="A428" s="28" t="str">
        <f t="shared" si="7"/>
        <v/>
      </c>
      <c r="B428" s="42"/>
      <c r="C428" s="45" t="e">
        <f>IF($C$24,[1]!obcall("IM_"&amp;B428,$B$24,"[]",[1]!obMake("","int",ROW(B428)-ROW($B$27))),"")</f>
        <v>#VALUE!</v>
      </c>
      <c r="D428" s="42" t="e">
        <f>IF($C$24,[1]!obget([1]!obcall("",$C428,"get",[1]!obMake("","int",D$26))),"")</f>
        <v>#VALUE!</v>
      </c>
      <c r="E428" s="42" t="e">
        <f>IF($C$24,[1]!obget([1]!obcall("",$C428,"get",[1]!obMake("","int",E$26))),"")</f>
        <v>#VALUE!</v>
      </c>
      <c r="F428" s="42" t="e">
        <f>IF($C$24,[1]!obget([1]!obcall("",$C428,"get",[1]!obMake("","int",F$26))),"")</f>
        <v>#VALUE!</v>
      </c>
      <c r="G428" s="42" t="e">
        <f>IF($C$24,[1]!obget([1]!obcall("",$C428,"get",[1]!obMake("","int",G$26))),"")</f>
        <v>#VALUE!</v>
      </c>
      <c r="H428" s="42" t="e">
        <f>IF($C$24,[1]!obget([1]!obcall("",$C428,"get",[1]!obMake("","int",H$26))),"")</f>
        <v>#VALUE!</v>
      </c>
      <c r="I428" s="42" t="e">
        <f>IF($C$24,[1]!obget([1]!obcall("",$C428,"get",[1]!obMake("","int",I$26))),"")</f>
        <v>#VALUE!</v>
      </c>
      <c r="J428" s="42" t="e">
        <f>IF($C$24,[1]!obget([1]!obcall("",$C428,"get",[1]!obMake("","int",J$26))),"")</f>
        <v>#VALUE!</v>
      </c>
      <c r="K428" s="42" t="e">
        <f>IF($C$24,[1]!obget([1]!obcall("",$C428,"get",[1]!obMake("","int",K$26))),"")</f>
        <v>#VALUE!</v>
      </c>
      <c r="L428" s="42" t="e">
        <f>IF($C$24,[1]!obget([1]!obcall("",$C428,"get",[1]!obMake("","int",L$26))),"")</f>
        <v>#VALUE!</v>
      </c>
      <c r="M428" s="42" t="e">
        <f>IF($C$24,[1]!obget([1]!obcall("",$C428,"get",[1]!obMake("","int",M$26))),"")</f>
        <v>#VALUE!</v>
      </c>
      <c r="N428" s="42" t="e">
        <f>IF($C$24,[1]!obget([1]!obcall("",$C428,"getAverage")),"")</f>
        <v>#VALUE!</v>
      </c>
    </row>
    <row r="429" spans="1:14" x14ac:dyDescent="0.3">
      <c r="A429" s="28" t="str">
        <f t="shared" si="7"/>
        <v/>
      </c>
      <c r="B429" s="42"/>
      <c r="C429" s="45" t="e">
        <f>IF($C$24,[1]!obcall("IM_"&amp;B429,$B$24,"[]",[1]!obMake("","int",ROW(B429)-ROW($B$27))),"")</f>
        <v>#VALUE!</v>
      </c>
      <c r="D429" s="42" t="e">
        <f>IF($C$24,[1]!obget([1]!obcall("",$C429,"get",[1]!obMake("","int",D$26))),"")</f>
        <v>#VALUE!</v>
      </c>
      <c r="E429" s="42" t="e">
        <f>IF($C$24,[1]!obget([1]!obcall("",$C429,"get",[1]!obMake("","int",E$26))),"")</f>
        <v>#VALUE!</v>
      </c>
      <c r="F429" s="42" t="e">
        <f>IF($C$24,[1]!obget([1]!obcall("",$C429,"get",[1]!obMake("","int",F$26))),"")</f>
        <v>#VALUE!</v>
      </c>
      <c r="G429" s="42" t="e">
        <f>IF($C$24,[1]!obget([1]!obcall("",$C429,"get",[1]!obMake("","int",G$26))),"")</f>
        <v>#VALUE!</v>
      </c>
      <c r="H429" s="42" t="e">
        <f>IF($C$24,[1]!obget([1]!obcall("",$C429,"get",[1]!obMake("","int",H$26))),"")</f>
        <v>#VALUE!</v>
      </c>
      <c r="I429" s="42" t="e">
        <f>IF($C$24,[1]!obget([1]!obcall("",$C429,"get",[1]!obMake("","int",I$26))),"")</f>
        <v>#VALUE!</v>
      </c>
      <c r="J429" s="42" t="e">
        <f>IF($C$24,[1]!obget([1]!obcall("",$C429,"get",[1]!obMake("","int",J$26))),"")</f>
        <v>#VALUE!</v>
      </c>
      <c r="K429" s="42" t="e">
        <f>IF($C$24,[1]!obget([1]!obcall("",$C429,"get",[1]!obMake("","int",K$26))),"")</f>
        <v>#VALUE!</v>
      </c>
      <c r="L429" s="42" t="e">
        <f>IF($C$24,[1]!obget([1]!obcall("",$C429,"get",[1]!obMake("","int",L$26))),"")</f>
        <v>#VALUE!</v>
      </c>
      <c r="M429" s="42" t="e">
        <f>IF($C$24,[1]!obget([1]!obcall("",$C429,"get",[1]!obMake("","int",M$26))),"")</f>
        <v>#VALUE!</v>
      </c>
      <c r="N429" s="42" t="e">
        <f>IF($C$24,[1]!obget([1]!obcall("",$C429,"getAverage")),"")</f>
        <v>#VALUE!</v>
      </c>
    </row>
    <row r="430" spans="1:14" x14ac:dyDescent="0.3">
      <c r="A430" s="28" t="str">
        <f t="shared" si="7"/>
        <v/>
      </c>
      <c r="B430" s="42"/>
      <c r="C430" s="45" t="e">
        <f>IF($C$24,[1]!obcall("IM_"&amp;B430,$B$24,"[]",[1]!obMake("","int",ROW(B430)-ROW($B$27))),"")</f>
        <v>#VALUE!</v>
      </c>
      <c r="D430" s="42" t="e">
        <f>IF($C$24,[1]!obget([1]!obcall("",$C430,"get",[1]!obMake("","int",D$26))),"")</f>
        <v>#VALUE!</v>
      </c>
      <c r="E430" s="42" t="e">
        <f>IF($C$24,[1]!obget([1]!obcall("",$C430,"get",[1]!obMake("","int",E$26))),"")</f>
        <v>#VALUE!</v>
      </c>
      <c r="F430" s="42" t="e">
        <f>IF($C$24,[1]!obget([1]!obcall("",$C430,"get",[1]!obMake("","int",F$26))),"")</f>
        <v>#VALUE!</v>
      </c>
      <c r="G430" s="42" t="e">
        <f>IF($C$24,[1]!obget([1]!obcall("",$C430,"get",[1]!obMake("","int",G$26))),"")</f>
        <v>#VALUE!</v>
      </c>
      <c r="H430" s="42" t="e">
        <f>IF($C$24,[1]!obget([1]!obcall("",$C430,"get",[1]!obMake("","int",H$26))),"")</f>
        <v>#VALUE!</v>
      </c>
      <c r="I430" s="42" t="e">
        <f>IF($C$24,[1]!obget([1]!obcall("",$C430,"get",[1]!obMake("","int",I$26))),"")</f>
        <v>#VALUE!</v>
      </c>
      <c r="J430" s="42" t="e">
        <f>IF($C$24,[1]!obget([1]!obcall("",$C430,"get",[1]!obMake("","int",J$26))),"")</f>
        <v>#VALUE!</v>
      </c>
      <c r="K430" s="42" t="e">
        <f>IF($C$24,[1]!obget([1]!obcall("",$C430,"get",[1]!obMake("","int",K$26))),"")</f>
        <v>#VALUE!</v>
      </c>
      <c r="L430" s="42" t="e">
        <f>IF($C$24,[1]!obget([1]!obcall("",$C430,"get",[1]!obMake("","int",L$26))),"")</f>
        <v>#VALUE!</v>
      </c>
      <c r="M430" s="42" t="e">
        <f>IF($C$24,[1]!obget([1]!obcall("",$C430,"get",[1]!obMake("","int",M$26))),"")</f>
        <v>#VALUE!</v>
      </c>
      <c r="N430" s="42" t="e">
        <f>IF($C$24,[1]!obget([1]!obcall("",$C430,"getAverage")),"")</f>
        <v>#VALUE!</v>
      </c>
    </row>
    <row r="431" spans="1:14" x14ac:dyDescent="0.3">
      <c r="A431" s="28" t="str">
        <f t="shared" si="7"/>
        <v/>
      </c>
      <c r="B431" s="42"/>
      <c r="C431" s="45" t="e">
        <f>IF($C$24,[1]!obcall("IM_"&amp;B431,$B$24,"[]",[1]!obMake("","int",ROW(B431)-ROW($B$27))),"")</f>
        <v>#VALUE!</v>
      </c>
      <c r="D431" s="42" t="e">
        <f>IF($C$24,[1]!obget([1]!obcall("",$C431,"get",[1]!obMake("","int",D$26))),"")</f>
        <v>#VALUE!</v>
      </c>
      <c r="E431" s="42" t="e">
        <f>IF($C$24,[1]!obget([1]!obcall("",$C431,"get",[1]!obMake("","int",E$26))),"")</f>
        <v>#VALUE!</v>
      </c>
      <c r="F431" s="42" t="e">
        <f>IF($C$24,[1]!obget([1]!obcall("",$C431,"get",[1]!obMake("","int",F$26))),"")</f>
        <v>#VALUE!</v>
      </c>
      <c r="G431" s="42" t="e">
        <f>IF($C$24,[1]!obget([1]!obcall("",$C431,"get",[1]!obMake("","int",G$26))),"")</f>
        <v>#VALUE!</v>
      </c>
      <c r="H431" s="42" t="e">
        <f>IF($C$24,[1]!obget([1]!obcall("",$C431,"get",[1]!obMake("","int",H$26))),"")</f>
        <v>#VALUE!</v>
      </c>
      <c r="I431" s="42" t="e">
        <f>IF($C$24,[1]!obget([1]!obcall("",$C431,"get",[1]!obMake("","int",I$26))),"")</f>
        <v>#VALUE!</v>
      </c>
      <c r="J431" s="42" t="e">
        <f>IF($C$24,[1]!obget([1]!obcall("",$C431,"get",[1]!obMake("","int",J$26))),"")</f>
        <v>#VALUE!</v>
      </c>
      <c r="K431" s="42" t="e">
        <f>IF($C$24,[1]!obget([1]!obcall("",$C431,"get",[1]!obMake("","int",K$26))),"")</f>
        <v>#VALUE!</v>
      </c>
      <c r="L431" s="42" t="e">
        <f>IF($C$24,[1]!obget([1]!obcall("",$C431,"get",[1]!obMake("","int",L$26))),"")</f>
        <v>#VALUE!</v>
      </c>
      <c r="M431" s="42" t="e">
        <f>IF($C$24,[1]!obget([1]!obcall("",$C431,"get",[1]!obMake("","int",M$26))),"")</f>
        <v>#VALUE!</v>
      </c>
      <c r="N431" s="42" t="e">
        <f>IF($C$24,[1]!obget([1]!obcall("",$C431,"getAverage")),"")</f>
        <v>#VALUE!</v>
      </c>
    </row>
    <row r="432" spans="1:14" x14ac:dyDescent="0.3">
      <c r="A432" s="28">
        <f t="shared" si="7"/>
        <v>40.5</v>
      </c>
      <c r="B432" s="42"/>
      <c r="C432" s="45" t="e">
        <f>IF($C$24,[1]!obcall("IM_"&amp;B432,$B$24,"[]",[1]!obMake("","int",ROW(B432)-ROW($B$27))),"")</f>
        <v>#VALUE!</v>
      </c>
      <c r="D432" s="42" t="e">
        <f>IF($C$24,[1]!obget([1]!obcall("",$C432,"get",[1]!obMake("","int",D$26))),"")</f>
        <v>#VALUE!</v>
      </c>
      <c r="E432" s="42" t="e">
        <f>IF($C$24,[1]!obget([1]!obcall("",$C432,"get",[1]!obMake("","int",E$26))),"")</f>
        <v>#VALUE!</v>
      </c>
      <c r="F432" s="42" t="e">
        <f>IF($C$24,[1]!obget([1]!obcall("",$C432,"get",[1]!obMake("","int",F$26))),"")</f>
        <v>#VALUE!</v>
      </c>
      <c r="G432" s="42" t="e">
        <f>IF($C$24,[1]!obget([1]!obcall("",$C432,"get",[1]!obMake("","int",G$26))),"")</f>
        <v>#VALUE!</v>
      </c>
      <c r="H432" s="42" t="e">
        <f>IF($C$24,[1]!obget([1]!obcall("",$C432,"get",[1]!obMake("","int",H$26))),"")</f>
        <v>#VALUE!</v>
      </c>
      <c r="I432" s="42" t="e">
        <f>IF($C$24,[1]!obget([1]!obcall("",$C432,"get",[1]!obMake("","int",I$26))),"")</f>
        <v>#VALUE!</v>
      </c>
      <c r="J432" s="42" t="e">
        <f>IF($C$24,[1]!obget([1]!obcall("",$C432,"get",[1]!obMake("","int",J$26))),"")</f>
        <v>#VALUE!</v>
      </c>
      <c r="K432" s="42" t="e">
        <f>IF($C$24,[1]!obget([1]!obcall("",$C432,"get",[1]!obMake("","int",K$26))),"")</f>
        <v>#VALUE!</v>
      </c>
      <c r="L432" s="42" t="e">
        <f>IF($C$24,[1]!obget([1]!obcall("",$C432,"get",[1]!obMake("","int",L$26))),"")</f>
        <v>#VALUE!</v>
      </c>
      <c r="M432" s="42" t="e">
        <f>IF($C$24,[1]!obget([1]!obcall("",$C432,"get",[1]!obMake("","int",M$26))),"")</f>
        <v>#VALUE!</v>
      </c>
      <c r="N432" s="42" t="e">
        <f>IF($C$24,[1]!obget([1]!obcall("",$C432,"getAverage")),"")</f>
        <v>#VALUE!</v>
      </c>
    </row>
    <row r="433" spans="1:14" x14ac:dyDescent="0.3">
      <c r="A433" s="28" t="str">
        <f t="shared" si="7"/>
        <v/>
      </c>
      <c r="B433" s="42"/>
      <c r="C433" s="45" t="e">
        <f>IF($C$24,[1]!obcall("IM_"&amp;B433,$B$24,"[]",[1]!obMake("","int",ROW(B433)-ROW($B$27))),"")</f>
        <v>#VALUE!</v>
      </c>
      <c r="D433" s="42" t="e">
        <f>IF($C$24,[1]!obget([1]!obcall("",$C433,"get",[1]!obMake("","int",D$26))),"")</f>
        <v>#VALUE!</v>
      </c>
      <c r="E433" s="42" t="e">
        <f>IF($C$24,[1]!obget([1]!obcall("",$C433,"get",[1]!obMake("","int",E$26))),"")</f>
        <v>#VALUE!</v>
      </c>
      <c r="F433" s="42" t="e">
        <f>IF($C$24,[1]!obget([1]!obcall("",$C433,"get",[1]!obMake("","int",F$26))),"")</f>
        <v>#VALUE!</v>
      </c>
      <c r="G433" s="42" t="e">
        <f>IF($C$24,[1]!obget([1]!obcall("",$C433,"get",[1]!obMake("","int",G$26))),"")</f>
        <v>#VALUE!</v>
      </c>
      <c r="H433" s="42" t="e">
        <f>IF($C$24,[1]!obget([1]!obcall("",$C433,"get",[1]!obMake("","int",H$26))),"")</f>
        <v>#VALUE!</v>
      </c>
      <c r="I433" s="42" t="e">
        <f>IF($C$24,[1]!obget([1]!obcall("",$C433,"get",[1]!obMake("","int",I$26))),"")</f>
        <v>#VALUE!</v>
      </c>
      <c r="J433" s="42" t="e">
        <f>IF($C$24,[1]!obget([1]!obcall("",$C433,"get",[1]!obMake("","int",J$26))),"")</f>
        <v>#VALUE!</v>
      </c>
      <c r="K433" s="42" t="e">
        <f>IF($C$24,[1]!obget([1]!obcall("",$C433,"get",[1]!obMake("","int",K$26))),"")</f>
        <v>#VALUE!</v>
      </c>
      <c r="L433" s="42" t="e">
        <f>IF($C$24,[1]!obget([1]!obcall("",$C433,"get",[1]!obMake("","int",L$26))),"")</f>
        <v>#VALUE!</v>
      </c>
      <c r="M433" s="42" t="e">
        <f>IF($C$24,[1]!obget([1]!obcall("",$C433,"get",[1]!obMake("","int",M$26))),"")</f>
        <v>#VALUE!</v>
      </c>
      <c r="N433" s="42" t="e">
        <f>IF($C$24,[1]!obget([1]!obcall("",$C433,"getAverage")),"")</f>
        <v>#VALUE!</v>
      </c>
    </row>
    <row r="434" spans="1:14" x14ac:dyDescent="0.3">
      <c r="A434" s="28" t="str">
        <f t="shared" si="7"/>
        <v/>
      </c>
      <c r="B434" s="42"/>
      <c r="C434" s="45" t="e">
        <f>IF($C$24,[1]!obcall("IM_"&amp;B434,$B$24,"[]",[1]!obMake("","int",ROW(B434)-ROW($B$27))),"")</f>
        <v>#VALUE!</v>
      </c>
      <c r="D434" s="42" t="e">
        <f>IF($C$24,[1]!obget([1]!obcall("",$C434,"get",[1]!obMake("","int",D$26))),"")</f>
        <v>#VALUE!</v>
      </c>
      <c r="E434" s="42" t="e">
        <f>IF($C$24,[1]!obget([1]!obcall("",$C434,"get",[1]!obMake("","int",E$26))),"")</f>
        <v>#VALUE!</v>
      </c>
      <c r="F434" s="42" t="e">
        <f>IF($C$24,[1]!obget([1]!obcall("",$C434,"get",[1]!obMake("","int",F$26))),"")</f>
        <v>#VALUE!</v>
      </c>
      <c r="G434" s="42" t="e">
        <f>IF($C$24,[1]!obget([1]!obcall("",$C434,"get",[1]!obMake("","int",G$26))),"")</f>
        <v>#VALUE!</v>
      </c>
      <c r="H434" s="42" t="e">
        <f>IF($C$24,[1]!obget([1]!obcall("",$C434,"get",[1]!obMake("","int",H$26))),"")</f>
        <v>#VALUE!</v>
      </c>
      <c r="I434" s="42" t="e">
        <f>IF($C$24,[1]!obget([1]!obcall("",$C434,"get",[1]!obMake("","int",I$26))),"")</f>
        <v>#VALUE!</v>
      </c>
      <c r="J434" s="42" t="e">
        <f>IF($C$24,[1]!obget([1]!obcall("",$C434,"get",[1]!obMake("","int",J$26))),"")</f>
        <v>#VALUE!</v>
      </c>
      <c r="K434" s="42" t="e">
        <f>IF($C$24,[1]!obget([1]!obcall("",$C434,"get",[1]!obMake("","int",K$26))),"")</f>
        <v>#VALUE!</v>
      </c>
      <c r="L434" s="42" t="e">
        <f>IF($C$24,[1]!obget([1]!obcall("",$C434,"get",[1]!obMake("","int",L$26))),"")</f>
        <v>#VALUE!</v>
      </c>
      <c r="M434" s="42" t="e">
        <f>IF($C$24,[1]!obget([1]!obcall("",$C434,"get",[1]!obMake("","int",M$26))),"")</f>
        <v>#VALUE!</v>
      </c>
      <c r="N434" s="42" t="e">
        <f>IF($C$24,[1]!obget([1]!obcall("",$C434,"getAverage")),"")</f>
        <v>#VALUE!</v>
      </c>
    </row>
    <row r="435" spans="1:14" x14ac:dyDescent="0.3">
      <c r="A435" s="28" t="str">
        <f t="shared" si="7"/>
        <v/>
      </c>
      <c r="B435" s="42"/>
      <c r="C435" s="45" t="e">
        <f>IF($C$24,[1]!obcall("IM_"&amp;B435,$B$24,"[]",[1]!obMake("","int",ROW(B435)-ROW($B$27))),"")</f>
        <v>#VALUE!</v>
      </c>
      <c r="D435" s="42" t="e">
        <f>IF($C$24,[1]!obget([1]!obcall("",$C435,"get",[1]!obMake("","int",D$26))),"")</f>
        <v>#VALUE!</v>
      </c>
      <c r="E435" s="42" t="e">
        <f>IF($C$24,[1]!obget([1]!obcall("",$C435,"get",[1]!obMake("","int",E$26))),"")</f>
        <v>#VALUE!</v>
      </c>
      <c r="F435" s="42" t="e">
        <f>IF($C$24,[1]!obget([1]!obcall("",$C435,"get",[1]!obMake("","int",F$26))),"")</f>
        <v>#VALUE!</v>
      </c>
      <c r="G435" s="42" t="e">
        <f>IF($C$24,[1]!obget([1]!obcall("",$C435,"get",[1]!obMake("","int",G$26))),"")</f>
        <v>#VALUE!</v>
      </c>
      <c r="H435" s="42" t="e">
        <f>IF($C$24,[1]!obget([1]!obcall("",$C435,"get",[1]!obMake("","int",H$26))),"")</f>
        <v>#VALUE!</v>
      </c>
      <c r="I435" s="42" t="e">
        <f>IF($C$24,[1]!obget([1]!obcall("",$C435,"get",[1]!obMake("","int",I$26))),"")</f>
        <v>#VALUE!</v>
      </c>
      <c r="J435" s="42" t="e">
        <f>IF($C$24,[1]!obget([1]!obcall("",$C435,"get",[1]!obMake("","int",J$26))),"")</f>
        <v>#VALUE!</v>
      </c>
      <c r="K435" s="42" t="e">
        <f>IF($C$24,[1]!obget([1]!obcall("",$C435,"get",[1]!obMake("","int",K$26))),"")</f>
        <v>#VALUE!</v>
      </c>
      <c r="L435" s="42" t="e">
        <f>IF($C$24,[1]!obget([1]!obcall("",$C435,"get",[1]!obMake("","int",L$26))),"")</f>
        <v>#VALUE!</v>
      </c>
      <c r="M435" s="42" t="e">
        <f>IF($C$24,[1]!obget([1]!obcall("",$C435,"get",[1]!obMake("","int",M$26))),"")</f>
        <v>#VALUE!</v>
      </c>
      <c r="N435" s="42" t="e">
        <f>IF($C$24,[1]!obget([1]!obcall("",$C435,"getAverage")),"")</f>
        <v>#VALUE!</v>
      </c>
    </row>
    <row r="436" spans="1:14" x14ac:dyDescent="0.3">
      <c r="A436" s="28" t="str">
        <f t="shared" si="7"/>
        <v/>
      </c>
      <c r="B436" s="42"/>
      <c r="C436" s="45" t="e">
        <f>IF($C$24,[1]!obcall("IM_"&amp;B436,$B$24,"[]",[1]!obMake("","int",ROW(B436)-ROW($B$27))),"")</f>
        <v>#VALUE!</v>
      </c>
      <c r="D436" s="42" t="e">
        <f>IF($C$24,[1]!obget([1]!obcall("",$C436,"get",[1]!obMake("","int",D$26))),"")</f>
        <v>#VALUE!</v>
      </c>
      <c r="E436" s="42" t="e">
        <f>IF($C$24,[1]!obget([1]!obcall("",$C436,"get",[1]!obMake("","int",E$26))),"")</f>
        <v>#VALUE!</v>
      </c>
      <c r="F436" s="42" t="e">
        <f>IF($C$24,[1]!obget([1]!obcall("",$C436,"get",[1]!obMake("","int",F$26))),"")</f>
        <v>#VALUE!</v>
      </c>
      <c r="G436" s="42" t="e">
        <f>IF($C$24,[1]!obget([1]!obcall("",$C436,"get",[1]!obMake("","int",G$26))),"")</f>
        <v>#VALUE!</v>
      </c>
      <c r="H436" s="42" t="e">
        <f>IF($C$24,[1]!obget([1]!obcall("",$C436,"get",[1]!obMake("","int",H$26))),"")</f>
        <v>#VALUE!</v>
      </c>
      <c r="I436" s="42" t="e">
        <f>IF($C$24,[1]!obget([1]!obcall("",$C436,"get",[1]!obMake("","int",I$26))),"")</f>
        <v>#VALUE!</v>
      </c>
      <c r="J436" s="42" t="e">
        <f>IF($C$24,[1]!obget([1]!obcall("",$C436,"get",[1]!obMake("","int",J$26))),"")</f>
        <v>#VALUE!</v>
      </c>
      <c r="K436" s="42" t="e">
        <f>IF($C$24,[1]!obget([1]!obcall("",$C436,"get",[1]!obMake("","int",K$26))),"")</f>
        <v>#VALUE!</v>
      </c>
      <c r="L436" s="42" t="e">
        <f>IF($C$24,[1]!obget([1]!obcall("",$C436,"get",[1]!obMake("","int",L$26))),"")</f>
        <v>#VALUE!</v>
      </c>
      <c r="M436" s="42" t="e">
        <f>IF($C$24,[1]!obget([1]!obcall("",$C436,"get",[1]!obMake("","int",M$26))),"")</f>
        <v>#VALUE!</v>
      </c>
      <c r="N436" s="42" t="e">
        <f>IF($C$24,[1]!obget([1]!obcall("",$C436,"getAverage")),"")</f>
        <v>#VALUE!</v>
      </c>
    </row>
    <row r="437" spans="1:14" x14ac:dyDescent="0.3">
      <c r="A437" s="28">
        <f t="shared" si="7"/>
        <v>41</v>
      </c>
      <c r="B437" s="42"/>
      <c r="C437" s="45" t="e">
        <f>IF($C$24,[1]!obcall("IM_"&amp;B437,$B$24,"[]",[1]!obMake("","int",ROW(B437)-ROW($B$27))),"")</f>
        <v>#VALUE!</v>
      </c>
      <c r="D437" s="42" t="e">
        <f>IF($C$24,[1]!obget([1]!obcall("",$C437,"get",[1]!obMake("","int",D$26))),"")</f>
        <v>#VALUE!</v>
      </c>
      <c r="E437" s="42" t="e">
        <f>IF($C$24,[1]!obget([1]!obcall("",$C437,"get",[1]!obMake("","int",E$26))),"")</f>
        <v>#VALUE!</v>
      </c>
      <c r="F437" s="42" t="e">
        <f>IF($C$24,[1]!obget([1]!obcall("",$C437,"get",[1]!obMake("","int",F$26))),"")</f>
        <v>#VALUE!</v>
      </c>
      <c r="G437" s="42" t="e">
        <f>IF($C$24,[1]!obget([1]!obcall("",$C437,"get",[1]!obMake("","int",G$26))),"")</f>
        <v>#VALUE!</v>
      </c>
      <c r="H437" s="42" t="e">
        <f>IF($C$24,[1]!obget([1]!obcall("",$C437,"get",[1]!obMake("","int",H$26))),"")</f>
        <v>#VALUE!</v>
      </c>
      <c r="I437" s="42" t="e">
        <f>IF($C$24,[1]!obget([1]!obcall("",$C437,"get",[1]!obMake("","int",I$26))),"")</f>
        <v>#VALUE!</v>
      </c>
      <c r="J437" s="42" t="e">
        <f>IF($C$24,[1]!obget([1]!obcall("",$C437,"get",[1]!obMake("","int",J$26))),"")</f>
        <v>#VALUE!</v>
      </c>
      <c r="K437" s="42" t="e">
        <f>IF($C$24,[1]!obget([1]!obcall("",$C437,"get",[1]!obMake("","int",K$26))),"")</f>
        <v>#VALUE!</v>
      </c>
      <c r="L437" s="42" t="e">
        <f>IF($C$24,[1]!obget([1]!obcall("",$C437,"get",[1]!obMake("","int",L$26))),"")</f>
        <v>#VALUE!</v>
      </c>
      <c r="M437" s="42" t="e">
        <f>IF($C$24,[1]!obget([1]!obcall("",$C437,"get",[1]!obMake("","int",M$26))),"")</f>
        <v>#VALUE!</v>
      </c>
      <c r="N437" s="42" t="e">
        <f>IF($C$24,[1]!obget([1]!obcall("",$C437,"getAverage")),"")</f>
        <v>#VALUE!</v>
      </c>
    </row>
    <row r="438" spans="1:14" x14ac:dyDescent="0.3">
      <c r="A438" s="28" t="str">
        <f t="shared" si="7"/>
        <v/>
      </c>
      <c r="B438" s="42"/>
      <c r="C438" s="45" t="e">
        <f>IF($C$24,[1]!obcall("IM_"&amp;B438,$B$24,"[]",[1]!obMake("","int",ROW(B438)-ROW($B$27))),"")</f>
        <v>#VALUE!</v>
      </c>
      <c r="D438" s="42" t="e">
        <f>IF($C$24,[1]!obget([1]!obcall("",$C438,"get",[1]!obMake("","int",D$26))),"")</f>
        <v>#VALUE!</v>
      </c>
      <c r="E438" s="42" t="e">
        <f>IF($C$24,[1]!obget([1]!obcall("",$C438,"get",[1]!obMake("","int",E$26))),"")</f>
        <v>#VALUE!</v>
      </c>
      <c r="F438" s="42" t="e">
        <f>IF($C$24,[1]!obget([1]!obcall("",$C438,"get",[1]!obMake("","int",F$26))),"")</f>
        <v>#VALUE!</v>
      </c>
      <c r="G438" s="42" t="e">
        <f>IF($C$24,[1]!obget([1]!obcall("",$C438,"get",[1]!obMake("","int",G$26))),"")</f>
        <v>#VALUE!</v>
      </c>
      <c r="H438" s="42" t="e">
        <f>IF($C$24,[1]!obget([1]!obcall("",$C438,"get",[1]!obMake("","int",H$26))),"")</f>
        <v>#VALUE!</v>
      </c>
      <c r="I438" s="42" t="e">
        <f>IF($C$24,[1]!obget([1]!obcall("",$C438,"get",[1]!obMake("","int",I$26))),"")</f>
        <v>#VALUE!</v>
      </c>
      <c r="J438" s="42" t="e">
        <f>IF($C$24,[1]!obget([1]!obcall("",$C438,"get",[1]!obMake("","int",J$26))),"")</f>
        <v>#VALUE!</v>
      </c>
      <c r="K438" s="42" t="e">
        <f>IF($C$24,[1]!obget([1]!obcall("",$C438,"get",[1]!obMake("","int",K$26))),"")</f>
        <v>#VALUE!</v>
      </c>
      <c r="L438" s="42" t="e">
        <f>IF($C$24,[1]!obget([1]!obcall("",$C438,"get",[1]!obMake("","int",L$26))),"")</f>
        <v>#VALUE!</v>
      </c>
      <c r="M438" s="42" t="e">
        <f>IF($C$24,[1]!obget([1]!obcall("",$C438,"get",[1]!obMake("","int",M$26))),"")</f>
        <v>#VALUE!</v>
      </c>
      <c r="N438" s="42" t="e">
        <f>IF($C$24,[1]!obget([1]!obcall("",$C438,"getAverage")),"")</f>
        <v>#VALUE!</v>
      </c>
    </row>
    <row r="439" spans="1:14" x14ac:dyDescent="0.3">
      <c r="A439" s="28" t="str">
        <f t="shared" si="7"/>
        <v/>
      </c>
      <c r="B439" s="42"/>
      <c r="C439" s="45" t="e">
        <f>IF($C$24,[1]!obcall("IM_"&amp;B439,$B$24,"[]",[1]!obMake("","int",ROW(B439)-ROW($B$27))),"")</f>
        <v>#VALUE!</v>
      </c>
      <c r="D439" s="42" t="e">
        <f>IF($C$24,[1]!obget([1]!obcall("",$C439,"get",[1]!obMake("","int",D$26))),"")</f>
        <v>#VALUE!</v>
      </c>
      <c r="E439" s="42" t="e">
        <f>IF($C$24,[1]!obget([1]!obcall("",$C439,"get",[1]!obMake("","int",E$26))),"")</f>
        <v>#VALUE!</v>
      </c>
      <c r="F439" s="42" t="e">
        <f>IF($C$24,[1]!obget([1]!obcall("",$C439,"get",[1]!obMake("","int",F$26))),"")</f>
        <v>#VALUE!</v>
      </c>
      <c r="G439" s="42" t="e">
        <f>IF($C$24,[1]!obget([1]!obcall("",$C439,"get",[1]!obMake("","int",G$26))),"")</f>
        <v>#VALUE!</v>
      </c>
      <c r="H439" s="42" t="e">
        <f>IF($C$24,[1]!obget([1]!obcall("",$C439,"get",[1]!obMake("","int",H$26))),"")</f>
        <v>#VALUE!</v>
      </c>
      <c r="I439" s="42" t="e">
        <f>IF($C$24,[1]!obget([1]!obcall("",$C439,"get",[1]!obMake("","int",I$26))),"")</f>
        <v>#VALUE!</v>
      </c>
      <c r="J439" s="42" t="e">
        <f>IF($C$24,[1]!obget([1]!obcall("",$C439,"get",[1]!obMake("","int",J$26))),"")</f>
        <v>#VALUE!</v>
      </c>
      <c r="K439" s="42" t="e">
        <f>IF($C$24,[1]!obget([1]!obcall("",$C439,"get",[1]!obMake("","int",K$26))),"")</f>
        <v>#VALUE!</v>
      </c>
      <c r="L439" s="42" t="e">
        <f>IF($C$24,[1]!obget([1]!obcall("",$C439,"get",[1]!obMake("","int",L$26))),"")</f>
        <v>#VALUE!</v>
      </c>
      <c r="M439" s="42" t="e">
        <f>IF($C$24,[1]!obget([1]!obcall("",$C439,"get",[1]!obMake("","int",M$26))),"")</f>
        <v>#VALUE!</v>
      </c>
      <c r="N439" s="42" t="e">
        <f>IF($C$24,[1]!obget([1]!obcall("",$C439,"getAverage")),"")</f>
        <v>#VALUE!</v>
      </c>
    </row>
    <row r="440" spans="1:14" x14ac:dyDescent="0.3">
      <c r="A440" s="28" t="str">
        <f t="shared" si="7"/>
        <v/>
      </c>
      <c r="B440" s="42"/>
      <c r="C440" s="45" t="e">
        <f>IF($C$24,[1]!obcall("IM_"&amp;B440,$B$24,"[]",[1]!obMake("","int",ROW(B440)-ROW($B$27))),"")</f>
        <v>#VALUE!</v>
      </c>
      <c r="D440" s="42" t="e">
        <f>IF($C$24,[1]!obget([1]!obcall("",$C440,"get",[1]!obMake("","int",D$26))),"")</f>
        <v>#VALUE!</v>
      </c>
      <c r="E440" s="42" t="e">
        <f>IF($C$24,[1]!obget([1]!obcall("",$C440,"get",[1]!obMake("","int",E$26))),"")</f>
        <v>#VALUE!</v>
      </c>
      <c r="F440" s="42" t="e">
        <f>IF($C$24,[1]!obget([1]!obcall("",$C440,"get",[1]!obMake("","int",F$26))),"")</f>
        <v>#VALUE!</v>
      </c>
      <c r="G440" s="42" t="e">
        <f>IF($C$24,[1]!obget([1]!obcall("",$C440,"get",[1]!obMake("","int",G$26))),"")</f>
        <v>#VALUE!</v>
      </c>
      <c r="H440" s="42" t="e">
        <f>IF($C$24,[1]!obget([1]!obcall("",$C440,"get",[1]!obMake("","int",H$26))),"")</f>
        <v>#VALUE!</v>
      </c>
      <c r="I440" s="42" t="e">
        <f>IF($C$24,[1]!obget([1]!obcall("",$C440,"get",[1]!obMake("","int",I$26))),"")</f>
        <v>#VALUE!</v>
      </c>
      <c r="J440" s="42" t="e">
        <f>IF($C$24,[1]!obget([1]!obcall("",$C440,"get",[1]!obMake("","int",J$26))),"")</f>
        <v>#VALUE!</v>
      </c>
      <c r="K440" s="42" t="e">
        <f>IF($C$24,[1]!obget([1]!obcall("",$C440,"get",[1]!obMake("","int",K$26))),"")</f>
        <v>#VALUE!</v>
      </c>
      <c r="L440" s="42" t="e">
        <f>IF($C$24,[1]!obget([1]!obcall("",$C440,"get",[1]!obMake("","int",L$26))),"")</f>
        <v>#VALUE!</v>
      </c>
      <c r="M440" s="42" t="e">
        <f>IF($C$24,[1]!obget([1]!obcall("",$C440,"get",[1]!obMake("","int",M$26))),"")</f>
        <v>#VALUE!</v>
      </c>
      <c r="N440" s="42" t="e">
        <f>IF($C$24,[1]!obget([1]!obcall("",$C440,"getAverage")),"")</f>
        <v>#VALUE!</v>
      </c>
    </row>
    <row r="441" spans="1:14" x14ac:dyDescent="0.3">
      <c r="A441" s="28" t="str">
        <f t="shared" si="7"/>
        <v/>
      </c>
      <c r="B441" s="42"/>
      <c r="C441" s="45" t="e">
        <f>IF($C$24,[1]!obcall("IM_"&amp;B441,$B$24,"[]",[1]!obMake("","int",ROW(B441)-ROW($B$27))),"")</f>
        <v>#VALUE!</v>
      </c>
      <c r="D441" s="42" t="e">
        <f>IF($C$24,[1]!obget([1]!obcall("",$C441,"get",[1]!obMake("","int",D$26))),"")</f>
        <v>#VALUE!</v>
      </c>
      <c r="E441" s="42" t="e">
        <f>IF($C$24,[1]!obget([1]!obcall("",$C441,"get",[1]!obMake("","int",E$26))),"")</f>
        <v>#VALUE!</v>
      </c>
      <c r="F441" s="42" t="e">
        <f>IF($C$24,[1]!obget([1]!obcall("",$C441,"get",[1]!obMake("","int",F$26))),"")</f>
        <v>#VALUE!</v>
      </c>
      <c r="G441" s="42" t="e">
        <f>IF($C$24,[1]!obget([1]!obcall("",$C441,"get",[1]!obMake("","int",G$26))),"")</f>
        <v>#VALUE!</v>
      </c>
      <c r="H441" s="42" t="e">
        <f>IF($C$24,[1]!obget([1]!obcall("",$C441,"get",[1]!obMake("","int",H$26))),"")</f>
        <v>#VALUE!</v>
      </c>
      <c r="I441" s="42" t="e">
        <f>IF($C$24,[1]!obget([1]!obcall("",$C441,"get",[1]!obMake("","int",I$26))),"")</f>
        <v>#VALUE!</v>
      </c>
      <c r="J441" s="42" t="e">
        <f>IF($C$24,[1]!obget([1]!obcall("",$C441,"get",[1]!obMake("","int",J$26))),"")</f>
        <v>#VALUE!</v>
      </c>
      <c r="K441" s="42" t="e">
        <f>IF($C$24,[1]!obget([1]!obcall("",$C441,"get",[1]!obMake("","int",K$26))),"")</f>
        <v>#VALUE!</v>
      </c>
      <c r="L441" s="42" t="e">
        <f>IF($C$24,[1]!obget([1]!obcall("",$C441,"get",[1]!obMake("","int",L$26))),"")</f>
        <v>#VALUE!</v>
      </c>
      <c r="M441" s="42" t="e">
        <f>IF($C$24,[1]!obget([1]!obcall("",$C441,"get",[1]!obMake("","int",M$26))),"")</f>
        <v>#VALUE!</v>
      </c>
      <c r="N441" s="42" t="e">
        <f>IF($C$24,[1]!obget([1]!obcall("",$C441,"getAverage")),"")</f>
        <v>#VALUE!</v>
      </c>
    </row>
    <row r="442" spans="1:14" x14ac:dyDescent="0.3">
      <c r="A442" s="28">
        <f t="shared" si="7"/>
        <v>41.5</v>
      </c>
      <c r="B442" s="42"/>
      <c r="C442" s="45" t="e">
        <f>IF($C$24,[1]!obcall("IM_"&amp;B442,$B$24,"[]",[1]!obMake("","int",ROW(B442)-ROW($B$27))),"")</f>
        <v>#VALUE!</v>
      </c>
      <c r="D442" s="42" t="e">
        <f>IF($C$24,[1]!obget([1]!obcall("",$C442,"get",[1]!obMake("","int",D$26))),"")</f>
        <v>#VALUE!</v>
      </c>
      <c r="E442" s="42" t="e">
        <f>IF($C$24,[1]!obget([1]!obcall("",$C442,"get",[1]!obMake("","int",E$26))),"")</f>
        <v>#VALUE!</v>
      </c>
      <c r="F442" s="42" t="e">
        <f>IF($C$24,[1]!obget([1]!obcall("",$C442,"get",[1]!obMake("","int",F$26))),"")</f>
        <v>#VALUE!</v>
      </c>
      <c r="G442" s="42" t="e">
        <f>IF($C$24,[1]!obget([1]!obcall("",$C442,"get",[1]!obMake("","int",G$26))),"")</f>
        <v>#VALUE!</v>
      </c>
      <c r="H442" s="42" t="e">
        <f>IF($C$24,[1]!obget([1]!obcall("",$C442,"get",[1]!obMake("","int",H$26))),"")</f>
        <v>#VALUE!</v>
      </c>
      <c r="I442" s="42" t="e">
        <f>IF($C$24,[1]!obget([1]!obcall("",$C442,"get",[1]!obMake("","int",I$26))),"")</f>
        <v>#VALUE!</v>
      </c>
      <c r="J442" s="42" t="e">
        <f>IF($C$24,[1]!obget([1]!obcall("",$C442,"get",[1]!obMake("","int",J$26))),"")</f>
        <v>#VALUE!</v>
      </c>
      <c r="K442" s="42" t="e">
        <f>IF($C$24,[1]!obget([1]!obcall("",$C442,"get",[1]!obMake("","int",K$26))),"")</f>
        <v>#VALUE!</v>
      </c>
      <c r="L442" s="42" t="e">
        <f>IF($C$24,[1]!obget([1]!obcall("",$C442,"get",[1]!obMake("","int",L$26))),"")</f>
        <v>#VALUE!</v>
      </c>
      <c r="M442" s="42" t="e">
        <f>IF($C$24,[1]!obget([1]!obcall("",$C442,"get",[1]!obMake("","int",M$26))),"")</f>
        <v>#VALUE!</v>
      </c>
      <c r="N442" s="42" t="e">
        <f>IF($C$24,[1]!obget([1]!obcall("",$C442,"getAverage")),"")</f>
        <v>#VALUE!</v>
      </c>
    </row>
    <row r="443" spans="1:14" x14ac:dyDescent="0.3">
      <c r="A443" s="28" t="str">
        <f t="shared" si="7"/>
        <v/>
      </c>
      <c r="B443" s="42"/>
      <c r="C443" s="45" t="e">
        <f>IF($C$24,[1]!obcall("IM_"&amp;B443,$B$24,"[]",[1]!obMake("","int",ROW(B443)-ROW($B$27))),"")</f>
        <v>#VALUE!</v>
      </c>
      <c r="D443" s="42" t="e">
        <f>IF($C$24,[1]!obget([1]!obcall("",$C443,"get",[1]!obMake("","int",D$26))),"")</f>
        <v>#VALUE!</v>
      </c>
      <c r="E443" s="42" t="e">
        <f>IF($C$24,[1]!obget([1]!obcall("",$C443,"get",[1]!obMake("","int",E$26))),"")</f>
        <v>#VALUE!</v>
      </c>
      <c r="F443" s="42" t="e">
        <f>IF($C$24,[1]!obget([1]!obcall("",$C443,"get",[1]!obMake("","int",F$26))),"")</f>
        <v>#VALUE!</v>
      </c>
      <c r="G443" s="42" t="e">
        <f>IF($C$24,[1]!obget([1]!obcall("",$C443,"get",[1]!obMake("","int",G$26))),"")</f>
        <v>#VALUE!</v>
      </c>
      <c r="H443" s="42" t="e">
        <f>IF($C$24,[1]!obget([1]!obcall("",$C443,"get",[1]!obMake("","int",H$26))),"")</f>
        <v>#VALUE!</v>
      </c>
      <c r="I443" s="42" t="e">
        <f>IF($C$24,[1]!obget([1]!obcall("",$C443,"get",[1]!obMake("","int",I$26))),"")</f>
        <v>#VALUE!</v>
      </c>
      <c r="J443" s="42" t="e">
        <f>IF($C$24,[1]!obget([1]!obcall("",$C443,"get",[1]!obMake("","int",J$26))),"")</f>
        <v>#VALUE!</v>
      </c>
      <c r="K443" s="42" t="e">
        <f>IF($C$24,[1]!obget([1]!obcall("",$C443,"get",[1]!obMake("","int",K$26))),"")</f>
        <v>#VALUE!</v>
      </c>
      <c r="L443" s="42" t="e">
        <f>IF($C$24,[1]!obget([1]!obcall("",$C443,"get",[1]!obMake("","int",L$26))),"")</f>
        <v>#VALUE!</v>
      </c>
      <c r="M443" s="42" t="e">
        <f>IF($C$24,[1]!obget([1]!obcall("",$C443,"get",[1]!obMake("","int",M$26))),"")</f>
        <v>#VALUE!</v>
      </c>
      <c r="N443" s="42" t="e">
        <f>IF($C$24,[1]!obget([1]!obcall("",$C443,"getAverage")),"")</f>
        <v>#VALUE!</v>
      </c>
    </row>
    <row r="444" spans="1:14" x14ac:dyDescent="0.3">
      <c r="A444" s="28" t="str">
        <f t="shared" si="7"/>
        <v/>
      </c>
      <c r="B444" s="42"/>
      <c r="C444" s="45" t="e">
        <f>IF($C$24,[1]!obcall("IM_"&amp;B444,$B$24,"[]",[1]!obMake("","int",ROW(B444)-ROW($B$27))),"")</f>
        <v>#VALUE!</v>
      </c>
      <c r="D444" s="42" t="e">
        <f>IF($C$24,[1]!obget([1]!obcall("",$C444,"get",[1]!obMake("","int",D$26))),"")</f>
        <v>#VALUE!</v>
      </c>
      <c r="E444" s="42" t="e">
        <f>IF($C$24,[1]!obget([1]!obcall("",$C444,"get",[1]!obMake("","int",E$26))),"")</f>
        <v>#VALUE!</v>
      </c>
      <c r="F444" s="42" t="e">
        <f>IF($C$24,[1]!obget([1]!obcall("",$C444,"get",[1]!obMake("","int",F$26))),"")</f>
        <v>#VALUE!</v>
      </c>
      <c r="G444" s="42" t="e">
        <f>IF($C$24,[1]!obget([1]!obcall("",$C444,"get",[1]!obMake("","int",G$26))),"")</f>
        <v>#VALUE!</v>
      </c>
      <c r="H444" s="42" t="e">
        <f>IF($C$24,[1]!obget([1]!obcall("",$C444,"get",[1]!obMake("","int",H$26))),"")</f>
        <v>#VALUE!</v>
      </c>
      <c r="I444" s="42" t="e">
        <f>IF($C$24,[1]!obget([1]!obcall("",$C444,"get",[1]!obMake("","int",I$26))),"")</f>
        <v>#VALUE!</v>
      </c>
      <c r="J444" s="42" t="e">
        <f>IF($C$24,[1]!obget([1]!obcall("",$C444,"get",[1]!obMake("","int",J$26))),"")</f>
        <v>#VALUE!</v>
      </c>
      <c r="K444" s="42" t="e">
        <f>IF($C$24,[1]!obget([1]!obcall("",$C444,"get",[1]!obMake("","int",K$26))),"")</f>
        <v>#VALUE!</v>
      </c>
      <c r="L444" s="42" t="e">
        <f>IF($C$24,[1]!obget([1]!obcall("",$C444,"get",[1]!obMake("","int",L$26))),"")</f>
        <v>#VALUE!</v>
      </c>
      <c r="M444" s="42" t="e">
        <f>IF($C$24,[1]!obget([1]!obcall("",$C444,"get",[1]!obMake("","int",M$26))),"")</f>
        <v>#VALUE!</v>
      </c>
      <c r="N444" s="42" t="e">
        <f>IF($C$24,[1]!obget([1]!obcall("",$C444,"getAverage")),"")</f>
        <v>#VALUE!</v>
      </c>
    </row>
    <row r="445" spans="1:14" x14ac:dyDescent="0.3">
      <c r="A445" s="28" t="str">
        <f t="shared" si="7"/>
        <v/>
      </c>
      <c r="B445" s="42"/>
      <c r="C445" s="45" t="e">
        <f>IF($C$24,[1]!obcall("IM_"&amp;B445,$B$24,"[]",[1]!obMake("","int",ROW(B445)-ROW($B$27))),"")</f>
        <v>#VALUE!</v>
      </c>
      <c r="D445" s="42" t="e">
        <f>IF($C$24,[1]!obget([1]!obcall("",$C445,"get",[1]!obMake("","int",D$26))),"")</f>
        <v>#VALUE!</v>
      </c>
      <c r="E445" s="42" t="e">
        <f>IF($C$24,[1]!obget([1]!obcall("",$C445,"get",[1]!obMake("","int",E$26))),"")</f>
        <v>#VALUE!</v>
      </c>
      <c r="F445" s="42" t="e">
        <f>IF($C$24,[1]!obget([1]!obcall("",$C445,"get",[1]!obMake("","int",F$26))),"")</f>
        <v>#VALUE!</v>
      </c>
      <c r="G445" s="42" t="e">
        <f>IF($C$24,[1]!obget([1]!obcall("",$C445,"get",[1]!obMake("","int",G$26))),"")</f>
        <v>#VALUE!</v>
      </c>
      <c r="H445" s="42" t="e">
        <f>IF($C$24,[1]!obget([1]!obcall("",$C445,"get",[1]!obMake("","int",H$26))),"")</f>
        <v>#VALUE!</v>
      </c>
      <c r="I445" s="42" t="e">
        <f>IF($C$24,[1]!obget([1]!obcall("",$C445,"get",[1]!obMake("","int",I$26))),"")</f>
        <v>#VALUE!</v>
      </c>
      <c r="J445" s="42" t="e">
        <f>IF($C$24,[1]!obget([1]!obcall("",$C445,"get",[1]!obMake("","int",J$26))),"")</f>
        <v>#VALUE!</v>
      </c>
      <c r="K445" s="42" t="e">
        <f>IF($C$24,[1]!obget([1]!obcall("",$C445,"get",[1]!obMake("","int",K$26))),"")</f>
        <v>#VALUE!</v>
      </c>
      <c r="L445" s="42" t="e">
        <f>IF($C$24,[1]!obget([1]!obcall("",$C445,"get",[1]!obMake("","int",L$26))),"")</f>
        <v>#VALUE!</v>
      </c>
      <c r="M445" s="42" t="e">
        <f>IF($C$24,[1]!obget([1]!obcall("",$C445,"get",[1]!obMake("","int",M$26))),"")</f>
        <v>#VALUE!</v>
      </c>
      <c r="N445" s="42" t="e">
        <f>IF($C$24,[1]!obget([1]!obcall("",$C445,"getAverage")),"")</f>
        <v>#VALUE!</v>
      </c>
    </row>
    <row r="446" spans="1:14" x14ac:dyDescent="0.3">
      <c r="A446" s="28" t="str">
        <f t="shared" si="7"/>
        <v/>
      </c>
      <c r="B446" s="42"/>
      <c r="C446" s="45" t="e">
        <f>IF($C$24,[1]!obcall("IM_"&amp;B446,$B$24,"[]",[1]!obMake("","int",ROW(B446)-ROW($B$27))),"")</f>
        <v>#VALUE!</v>
      </c>
      <c r="D446" s="42" t="e">
        <f>IF($C$24,[1]!obget([1]!obcall("",$C446,"get",[1]!obMake("","int",D$26))),"")</f>
        <v>#VALUE!</v>
      </c>
      <c r="E446" s="42" t="e">
        <f>IF($C$24,[1]!obget([1]!obcall("",$C446,"get",[1]!obMake("","int",E$26))),"")</f>
        <v>#VALUE!</v>
      </c>
      <c r="F446" s="42" t="e">
        <f>IF($C$24,[1]!obget([1]!obcall("",$C446,"get",[1]!obMake("","int",F$26))),"")</f>
        <v>#VALUE!</v>
      </c>
      <c r="G446" s="42" t="e">
        <f>IF($C$24,[1]!obget([1]!obcall("",$C446,"get",[1]!obMake("","int",G$26))),"")</f>
        <v>#VALUE!</v>
      </c>
      <c r="H446" s="42" t="e">
        <f>IF($C$24,[1]!obget([1]!obcall("",$C446,"get",[1]!obMake("","int",H$26))),"")</f>
        <v>#VALUE!</v>
      </c>
      <c r="I446" s="42" t="e">
        <f>IF($C$24,[1]!obget([1]!obcall("",$C446,"get",[1]!obMake("","int",I$26))),"")</f>
        <v>#VALUE!</v>
      </c>
      <c r="J446" s="42" t="e">
        <f>IF($C$24,[1]!obget([1]!obcall("",$C446,"get",[1]!obMake("","int",J$26))),"")</f>
        <v>#VALUE!</v>
      </c>
      <c r="K446" s="42" t="e">
        <f>IF($C$24,[1]!obget([1]!obcall("",$C446,"get",[1]!obMake("","int",K$26))),"")</f>
        <v>#VALUE!</v>
      </c>
      <c r="L446" s="42" t="e">
        <f>IF($C$24,[1]!obget([1]!obcall("",$C446,"get",[1]!obMake("","int",L$26))),"")</f>
        <v>#VALUE!</v>
      </c>
      <c r="M446" s="42" t="e">
        <f>IF($C$24,[1]!obget([1]!obcall("",$C446,"get",[1]!obMake("","int",M$26))),"")</f>
        <v>#VALUE!</v>
      </c>
      <c r="N446" s="42" t="e">
        <f>IF($C$24,[1]!obget([1]!obcall("",$C446,"getAverage")),"")</f>
        <v>#VALUE!</v>
      </c>
    </row>
    <row r="447" spans="1:14" x14ac:dyDescent="0.3">
      <c r="A447" s="28">
        <f t="shared" si="7"/>
        <v>42</v>
      </c>
      <c r="B447" s="42"/>
      <c r="C447" s="45" t="e">
        <f>IF($C$24,[1]!obcall("IM_"&amp;B447,$B$24,"[]",[1]!obMake("","int",ROW(B447)-ROW($B$27))),"")</f>
        <v>#VALUE!</v>
      </c>
      <c r="D447" s="42" t="e">
        <f>IF($C$24,[1]!obget([1]!obcall("",$C447,"get",[1]!obMake("","int",D$26))),"")</f>
        <v>#VALUE!</v>
      </c>
      <c r="E447" s="42" t="e">
        <f>IF($C$24,[1]!obget([1]!obcall("",$C447,"get",[1]!obMake("","int",E$26))),"")</f>
        <v>#VALUE!</v>
      </c>
      <c r="F447" s="42" t="e">
        <f>IF($C$24,[1]!obget([1]!obcall("",$C447,"get",[1]!obMake("","int",F$26))),"")</f>
        <v>#VALUE!</v>
      </c>
      <c r="G447" s="42" t="e">
        <f>IF($C$24,[1]!obget([1]!obcall("",$C447,"get",[1]!obMake("","int",G$26))),"")</f>
        <v>#VALUE!</v>
      </c>
      <c r="H447" s="42" t="e">
        <f>IF($C$24,[1]!obget([1]!obcall("",$C447,"get",[1]!obMake("","int",H$26))),"")</f>
        <v>#VALUE!</v>
      </c>
      <c r="I447" s="42" t="e">
        <f>IF($C$24,[1]!obget([1]!obcall("",$C447,"get",[1]!obMake("","int",I$26))),"")</f>
        <v>#VALUE!</v>
      </c>
      <c r="J447" s="42" t="e">
        <f>IF($C$24,[1]!obget([1]!obcall("",$C447,"get",[1]!obMake("","int",J$26))),"")</f>
        <v>#VALUE!</v>
      </c>
      <c r="K447" s="42" t="e">
        <f>IF($C$24,[1]!obget([1]!obcall("",$C447,"get",[1]!obMake("","int",K$26))),"")</f>
        <v>#VALUE!</v>
      </c>
      <c r="L447" s="42" t="e">
        <f>IF($C$24,[1]!obget([1]!obcall("",$C447,"get",[1]!obMake("","int",L$26))),"")</f>
        <v>#VALUE!</v>
      </c>
      <c r="M447" s="42" t="e">
        <f>IF($C$24,[1]!obget([1]!obcall("",$C447,"get",[1]!obMake("","int",M$26))),"")</f>
        <v>#VALUE!</v>
      </c>
      <c r="N447" s="42" t="e">
        <f>IF($C$24,[1]!obget([1]!obcall("",$C447,"getAverage")),"")</f>
        <v>#VALUE!</v>
      </c>
    </row>
    <row r="448" spans="1:14" x14ac:dyDescent="0.3">
      <c r="A448" s="28" t="str">
        <f t="shared" si="7"/>
        <v/>
      </c>
      <c r="B448" s="42"/>
      <c r="C448" s="45" t="e">
        <f>IF($C$24,[1]!obcall("IM_"&amp;B448,$B$24,"[]",[1]!obMake("","int",ROW(B448)-ROW($B$27))),"")</f>
        <v>#VALUE!</v>
      </c>
      <c r="D448" s="42" t="e">
        <f>IF($C$24,[1]!obget([1]!obcall("",$C448,"get",[1]!obMake("","int",D$26))),"")</f>
        <v>#VALUE!</v>
      </c>
      <c r="E448" s="42" t="e">
        <f>IF($C$24,[1]!obget([1]!obcall("",$C448,"get",[1]!obMake("","int",E$26))),"")</f>
        <v>#VALUE!</v>
      </c>
      <c r="F448" s="42" t="e">
        <f>IF($C$24,[1]!obget([1]!obcall("",$C448,"get",[1]!obMake("","int",F$26))),"")</f>
        <v>#VALUE!</v>
      </c>
      <c r="G448" s="42" t="e">
        <f>IF($C$24,[1]!obget([1]!obcall("",$C448,"get",[1]!obMake("","int",G$26))),"")</f>
        <v>#VALUE!</v>
      </c>
      <c r="H448" s="42" t="e">
        <f>IF($C$24,[1]!obget([1]!obcall("",$C448,"get",[1]!obMake("","int",H$26))),"")</f>
        <v>#VALUE!</v>
      </c>
      <c r="I448" s="42" t="e">
        <f>IF($C$24,[1]!obget([1]!obcall("",$C448,"get",[1]!obMake("","int",I$26))),"")</f>
        <v>#VALUE!</v>
      </c>
      <c r="J448" s="42" t="e">
        <f>IF($C$24,[1]!obget([1]!obcall("",$C448,"get",[1]!obMake("","int",J$26))),"")</f>
        <v>#VALUE!</v>
      </c>
      <c r="K448" s="42" t="e">
        <f>IF($C$24,[1]!obget([1]!obcall("",$C448,"get",[1]!obMake("","int",K$26))),"")</f>
        <v>#VALUE!</v>
      </c>
      <c r="L448" s="42" t="e">
        <f>IF($C$24,[1]!obget([1]!obcall("",$C448,"get",[1]!obMake("","int",L$26))),"")</f>
        <v>#VALUE!</v>
      </c>
      <c r="M448" s="42" t="e">
        <f>IF($C$24,[1]!obget([1]!obcall("",$C448,"get",[1]!obMake("","int",M$26))),"")</f>
        <v>#VALUE!</v>
      </c>
      <c r="N448" s="42" t="e">
        <f>IF($C$24,[1]!obget([1]!obcall("",$C448,"getAverage")),"")</f>
        <v>#VALUE!</v>
      </c>
    </row>
    <row r="449" spans="1:14" x14ac:dyDescent="0.3">
      <c r="A449" s="28" t="str">
        <f t="shared" si="7"/>
        <v/>
      </c>
      <c r="B449" s="42"/>
      <c r="C449" s="45" t="e">
        <f>IF($C$24,[1]!obcall("IM_"&amp;B449,$B$24,"[]",[1]!obMake("","int",ROW(B449)-ROW($B$27))),"")</f>
        <v>#VALUE!</v>
      </c>
      <c r="D449" s="42" t="e">
        <f>IF($C$24,[1]!obget([1]!obcall("",$C449,"get",[1]!obMake("","int",D$26))),"")</f>
        <v>#VALUE!</v>
      </c>
      <c r="E449" s="42" t="e">
        <f>IF($C$24,[1]!obget([1]!obcall("",$C449,"get",[1]!obMake("","int",E$26))),"")</f>
        <v>#VALUE!</v>
      </c>
      <c r="F449" s="42" t="e">
        <f>IF($C$24,[1]!obget([1]!obcall("",$C449,"get",[1]!obMake("","int",F$26))),"")</f>
        <v>#VALUE!</v>
      </c>
      <c r="G449" s="42" t="e">
        <f>IF($C$24,[1]!obget([1]!obcall("",$C449,"get",[1]!obMake("","int",G$26))),"")</f>
        <v>#VALUE!</v>
      </c>
      <c r="H449" s="42" t="e">
        <f>IF($C$24,[1]!obget([1]!obcall("",$C449,"get",[1]!obMake("","int",H$26))),"")</f>
        <v>#VALUE!</v>
      </c>
      <c r="I449" s="42" t="e">
        <f>IF($C$24,[1]!obget([1]!obcall("",$C449,"get",[1]!obMake("","int",I$26))),"")</f>
        <v>#VALUE!</v>
      </c>
      <c r="J449" s="42" t="e">
        <f>IF($C$24,[1]!obget([1]!obcall("",$C449,"get",[1]!obMake("","int",J$26))),"")</f>
        <v>#VALUE!</v>
      </c>
      <c r="K449" s="42" t="e">
        <f>IF($C$24,[1]!obget([1]!obcall("",$C449,"get",[1]!obMake("","int",K$26))),"")</f>
        <v>#VALUE!</v>
      </c>
      <c r="L449" s="42" t="e">
        <f>IF($C$24,[1]!obget([1]!obcall("",$C449,"get",[1]!obMake("","int",L$26))),"")</f>
        <v>#VALUE!</v>
      </c>
      <c r="M449" s="42" t="e">
        <f>IF($C$24,[1]!obget([1]!obcall("",$C449,"get",[1]!obMake("","int",M$26))),"")</f>
        <v>#VALUE!</v>
      </c>
      <c r="N449" s="42" t="e">
        <f>IF($C$24,[1]!obget([1]!obcall("",$C449,"getAverage")),"")</f>
        <v>#VALUE!</v>
      </c>
    </row>
    <row r="450" spans="1:14" x14ac:dyDescent="0.3">
      <c r="A450" s="28" t="str">
        <f t="shared" si="7"/>
        <v/>
      </c>
      <c r="B450" s="42"/>
      <c r="C450" s="45" t="e">
        <f>IF($C$24,[1]!obcall("IM_"&amp;B450,$B$24,"[]",[1]!obMake("","int",ROW(B450)-ROW($B$27))),"")</f>
        <v>#VALUE!</v>
      </c>
      <c r="D450" s="42" t="e">
        <f>IF($C$24,[1]!obget([1]!obcall("",$C450,"get",[1]!obMake("","int",D$26))),"")</f>
        <v>#VALUE!</v>
      </c>
      <c r="E450" s="42" t="e">
        <f>IF($C$24,[1]!obget([1]!obcall("",$C450,"get",[1]!obMake("","int",E$26))),"")</f>
        <v>#VALUE!</v>
      </c>
      <c r="F450" s="42" t="e">
        <f>IF($C$24,[1]!obget([1]!obcall("",$C450,"get",[1]!obMake("","int",F$26))),"")</f>
        <v>#VALUE!</v>
      </c>
      <c r="G450" s="42" t="e">
        <f>IF($C$24,[1]!obget([1]!obcall("",$C450,"get",[1]!obMake("","int",G$26))),"")</f>
        <v>#VALUE!</v>
      </c>
      <c r="H450" s="42" t="e">
        <f>IF($C$24,[1]!obget([1]!obcall("",$C450,"get",[1]!obMake("","int",H$26))),"")</f>
        <v>#VALUE!</v>
      </c>
      <c r="I450" s="42" t="e">
        <f>IF($C$24,[1]!obget([1]!obcall("",$C450,"get",[1]!obMake("","int",I$26))),"")</f>
        <v>#VALUE!</v>
      </c>
      <c r="J450" s="42" t="e">
        <f>IF($C$24,[1]!obget([1]!obcall("",$C450,"get",[1]!obMake("","int",J$26))),"")</f>
        <v>#VALUE!</v>
      </c>
      <c r="K450" s="42" t="e">
        <f>IF($C$24,[1]!obget([1]!obcall("",$C450,"get",[1]!obMake("","int",K$26))),"")</f>
        <v>#VALUE!</v>
      </c>
      <c r="L450" s="42" t="e">
        <f>IF($C$24,[1]!obget([1]!obcall("",$C450,"get",[1]!obMake("","int",L$26))),"")</f>
        <v>#VALUE!</v>
      </c>
      <c r="M450" s="42" t="e">
        <f>IF($C$24,[1]!obget([1]!obcall("",$C450,"get",[1]!obMake("","int",M$26))),"")</f>
        <v>#VALUE!</v>
      </c>
      <c r="N450" s="42" t="e">
        <f>IF($C$24,[1]!obget([1]!obcall("",$C450,"getAverage")),"")</f>
        <v>#VALUE!</v>
      </c>
    </row>
    <row r="451" spans="1:14" x14ac:dyDescent="0.3">
      <c r="A451" s="28" t="str">
        <f t="shared" si="7"/>
        <v/>
      </c>
      <c r="B451" s="42"/>
      <c r="C451" s="45" t="e">
        <f>IF($C$24,[1]!obcall("IM_"&amp;B451,$B$24,"[]",[1]!obMake("","int",ROW(B451)-ROW($B$27))),"")</f>
        <v>#VALUE!</v>
      </c>
      <c r="D451" s="42" t="e">
        <f>IF($C$24,[1]!obget([1]!obcall("",$C451,"get",[1]!obMake("","int",D$26))),"")</f>
        <v>#VALUE!</v>
      </c>
      <c r="E451" s="42" t="e">
        <f>IF($C$24,[1]!obget([1]!obcall("",$C451,"get",[1]!obMake("","int",E$26))),"")</f>
        <v>#VALUE!</v>
      </c>
      <c r="F451" s="42" t="e">
        <f>IF($C$24,[1]!obget([1]!obcall("",$C451,"get",[1]!obMake("","int",F$26))),"")</f>
        <v>#VALUE!</v>
      </c>
      <c r="G451" s="42" t="e">
        <f>IF($C$24,[1]!obget([1]!obcall("",$C451,"get",[1]!obMake("","int",G$26))),"")</f>
        <v>#VALUE!</v>
      </c>
      <c r="H451" s="42" t="e">
        <f>IF($C$24,[1]!obget([1]!obcall("",$C451,"get",[1]!obMake("","int",H$26))),"")</f>
        <v>#VALUE!</v>
      </c>
      <c r="I451" s="42" t="e">
        <f>IF($C$24,[1]!obget([1]!obcall("",$C451,"get",[1]!obMake("","int",I$26))),"")</f>
        <v>#VALUE!</v>
      </c>
      <c r="J451" s="42" t="e">
        <f>IF($C$24,[1]!obget([1]!obcall("",$C451,"get",[1]!obMake("","int",J$26))),"")</f>
        <v>#VALUE!</v>
      </c>
      <c r="K451" s="42" t="e">
        <f>IF($C$24,[1]!obget([1]!obcall("",$C451,"get",[1]!obMake("","int",K$26))),"")</f>
        <v>#VALUE!</v>
      </c>
      <c r="L451" s="42" t="e">
        <f>IF($C$24,[1]!obget([1]!obcall("",$C451,"get",[1]!obMake("","int",L$26))),"")</f>
        <v>#VALUE!</v>
      </c>
      <c r="M451" s="42" t="e">
        <f>IF($C$24,[1]!obget([1]!obcall("",$C451,"get",[1]!obMake("","int",M$26))),"")</f>
        <v>#VALUE!</v>
      </c>
      <c r="N451" s="42" t="e">
        <f>IF($C$24,[1]!obget([1]!obcall("",$C451,"getAverage")),"")</f>
        <v>#VALUE!</v>
      </c>
    </row>
    <row r="452" spans="1:14" x14ac:dyDescent="0.3">
      <c r="A452" s="28">
        <f t="shared" si="7"/>
        <v>42.5</v>
      </c>
      <c r="B452" s="42"/>
      <c r="C452" s="45" t="e">
        <f>IF($C$24,[1]!obcall("IM_"&amp;B452,$B$24,"[]",[1]!obMake("","int",ROW(B452)-ROW($B$27))),"")</f>
        <v>#VALUE!</v>
      </c>
      <c r="D452" s="42" t="e">
        <f>IF($C$24,[1]!obget([1]!obcall("",$C452,"get",[1]!obMake("","int",D$26))),"")</f>
        <v>#VALUE!</v>
      </c>
      <c r="E452" s="42" t="e">
        <f>IF($C$24,[1]!obget([1]!obcall("",$C452,"get",[1]!obMake("","int",E$26))),"")</f>
        <v>#VALUE!</v>
      </c>
      <c r="F452" s="42" t="e">
        <f>IF($C$24,[1]!obget([1]!obcall("",$C452,"get",[1]!obMake("","int",F$26))),"")</f>
        <v>#VALUE!</v>
      </c>
      <c r="G452" s="42" t="e">
        <f>IF($C$24,[1]!obget([1]!obcall("",$C452,"get",[1]!obMake("","int",G$26))),"")</f>
        <v>#VALUE!</v>
      </c>
      <c r="H452" s="42" t="e">
        <f>IF($C$24,[1]!obget([1]!obcall("",$C452,"get",[1]!obMake("","int",H$26))),"")</f>
        <v>#VALUE!</v>
      </c>
      <c r="I452" s="42" t="e">
        <f>IF($C$24,[1]!obget([1]!obcall("",$C452,"get",[1]!obMake("","int",I$26))),"")</f>
        <v>#VALUE!</v>
      </c>
      <c r="J452" s="42" t="e">
        <f>IF($C$24,[1]!obget([1]!obcall("",$C452,"get",[1]!obMake("","int",J$26))),"")</f>
        <v>#VALUE!</v>
      </c>
      <c r="K452" s="42" t="e">
        <f>IF($C$24,[1]!obget([1]!obcall("",$C452,"get",[1]!obMake("","int",K$26))),"")</f>
        <v>#VALUE!</v>
      </c>
      <c r="L452" s="42" t="e">
        <f>IF($C$24,[1]!obget([1]!obcall("",$C452,"get",[1]!obMake("","int",L$26))),"")</f>
        <v>#VALUE!</v>
      </c>
      <c r="M452" s="42" t="e">
        <f>IF($C$24,[1]!obget([1]!obcall("",$C452,"get",[1]!obMake("","int",M$26))),"")</f>
        <v>#VALUE!</v>
      </c>
      <c r="N452" s="42" t="e">
        <f>IF($C$24,[1]!obget([1]!obcall("",$C452,"getAverage")),"")</f>
        <v>#VALUE!</v>
      </c>
    </row>
    <row r="453" spans="1:14" x14ac:dyDescent="0.3">
      <c r="A453" s="28" t="str">
        <f t="shared" si="7"/>
        <v/>
      </c>
      <c r="B453" s="42"/>
      <c r="C453" s="45" t="e">
        <f>IF($C$24,[1]!obcall("IM_"&amp;B453,$B$24,"[]",[1]!obMake("","int",ROW(B453)-ROW($B$27))),"")</f>
        <v>#VALUE!</v>
      </c>
      <c r="D453" s="42" t="e">
        <f>IF($C$24,[1]!obget([1]!obcall("",$C453,"get",[1]!obMake("","int",D$26))),"")</f>
        <v>#VALUE!</v>
      </c>
      <c r="E453" s="42" t="e">
        <f>IF($C$24,[1]!obget([1]!obcall("",$C453,"get",[1]!obMake("","int",E$26))),"")</f>
        <v>#VALUE!</v>
      </c>
      <c r="F453" s="42" t="e">
        <f>IF($C$24,[1]!obget([1]!obcall("",$C453,"get",[1]!obMake("","int",F$26))),"")</f>
        <v>#VALUE!</v>
      </c>
      <c r="G453" s="42" t="e">
        <f>IF($C$24,[1]!obget([1]!obcall("",$C453,"get",[1]!obMake("","int",G$26))),"")</f>
        <v>#VALUE!</v>
      </c>
      <c r="H453" s="42" t="e">
        <f>IF($C$24,[1]!obget([1]!obcall("",$C453,"get",[1]!obMake("","int",H$26))),"")</f>
        <v>#VALUE!</v>
      </c>
      <c r="I453" s="42" t="e">
        <f>IF($C$24,[1]!obget([1]!obcall("",$C453,"get",[1]!obMake("","int",I$26))),"")</f>
        <v>#VALUE!</v>
      </c>
      <c r="J453" s="42" t="e">
        <f>IF($C$24,[1]!obget([1]!obcall("",$C453,"get",[1]!obMake("","int",J$26))),"")</f>
        <v>#VALUE!</v>
      </c>
      <c r="K453" s="42" t="e">
        <f>IF($C$24,[1]!obget([1]!obcall("",$C453,"get",[1]!obMake("","int",K$26))),"")</f>
        <v>#VALUE!</v>
      </c>
      <c r="L453" s="42" t="e">
        <f>IF($C$24,[1]!obget([1]!obcall("",$C453,"get",[1]!obMake("","int",L$26))),"")</f>
        <v>#VALUE!</v>
      </c>
      <c r="M453" s="42" t="e">
        <f>IF($C$24,[1]!obget([1]!obcall("",$C453,"get",[1]!obMake("","int",M$26))),"")</f>
        <v>#VALUE!</v>
      </c>
      <c r="N453" s="42" t="e">
        <f>IF($C$24,[1]!obget([1]!obcall("",$C453,"getAverage")),"")</f>
        <v>#VALUE!</v>
      </c>
    </row>
    <row r="454" spans="1:14" x14ac:dyDescent="0.3">
      <c r="A454" s="28" t="str">
        <f t="shared" si="7"/>
        <v/>
      </c>
      <c r="B454" s="42"/>
      <c r="C454" s="45" t="e">
        <f>IF($C$24,[1]!obcall("IM_"&amp;B454,$B$24,"[]",[1]!obMake("","int",ROW(B454)-ROW($B$27))),"")</f>
        <v>#VALUE!</v>
      </c>
      <c r="D454" s="42" t="e">
        <f>IF($C$24,[1]!obget([1]!obcall("",$C454,"get",[1]!obMake("","int",D$26))),"")</f>
        <v>#VALUE!</v>
      </c>
      <c r="E454" s="42" t="e">
        <f>IF($C$24,[1]!obget([1]!obcall("",$C454,"get",[1]!obMake("","int",E$26))),"")</f>
        <v>#VALUE!</v>
      </c>
      <c r="F454" s="42" t="e">
        <f>IF($C$24,[1]!obget([1]!obcall("",$C454,"get",[1]!obMake("","int",F$26))),"")</f>
        <v>#VALUE!</v>
      </c>
      <c r="G454" s="42" t="e">
        <f>IF($C$24,[1]!obget([1]!obcall("",$C454,"get",[1]!obMake("","int",G$26))),"")</f>
        <v>#VALUE!</v>
      </c>
      <c r="H454" s="42" t="e">
        <f>IF($C$24,[1]!obget([1]!obcall("",$C454,"get",[1]!obMake("","int",H$26))),"")</f>
        <v>#VALUE!</v>
      </c>
      <c r="I454" s="42" t="e">
        <f>IF($C$24,[1]!obget([1]!obcall("",$C454,"get",[1]!obMake("","int",I$26))),"")</f>
        <v>#VALUE!</v>
      </c>
      <c r="J454" s="42" t="e">
        <f>IF($C$24,[1]!obget([1]!obcall("",$C454,"get",[1]!obMake("","int",J$26))),"")</f>
        <v>#VALUE!</v>
      </c>
      <c r="K454" s="42" t="e">
        <f>IF($C$24,[1]!obget([1]!obcall("",$C454,"get",[1]!obMake("","int",K$26))),"")</f>
        <v>#VALUE!</v>
      </c>
      <c r="L454" s="42" t="e">
        <f>IF($C$24,[1]!obget([1]!obcall("",$C454,"get",[1]!obMake("","int",L$26))),"")</f>
        <v>#VALUE!</v>
      </c>
      <c r="M454" s="42" t="e">
        <f>IF($C$24,[1]!obget([1]!obcall("",$C454,"get",[1]!obMake("","int",M$26))),"")</f>
        <v>#VALUE!</v>
      </c>
      <c r="N454" s="42" t="e">
        <f>IF($C$24,[1]!obget([1]!obcall("",$C454,"getAverage")),"")</f>
        <v>#VALUE!</v>
      </c>
    </row>
    <row r="455" spans="1:14" x14ac:dyDescent="0.3">
      <c r="A455" s="28" t="str">
        <f t="shared" si="7"/>
        <v/>
      </c>
      <c r="B455" s="42"/>
      <c r="C455" s="45" t="e">
        <f>IF($C$24,[1]!obcall("IM_"&amp;B455,$B$24,"[]",[1]!obMake("","int",ROW(B455)-ROW($B$27))),"")</f>
        <v>#VALUE!</v>
      </c>
      <c r="D455" s="42" t="e">
        <f>IF($C$24,[1]!obget([1]!obcall("",$C455,"get",[1]!obMake("","int",D$26))),"")</f>
        <v>#VALUE!</v>
      </c>
      <c r="E455" s="42" t="e">
        <f>IF($C$24,[1]!obget([1]!obcall("",$C455,"get",[1]!obMake("","int",E$26))),"")</f>
        <v>#VALUE!</v>
      </c>
      <c r="F455" s="42" t="e">
        <f>IF($C$24,[1]!obget([1]!obcall("",$C455,"get",[1]!obMake("","int",F$26))),"")</f>
        <v>#VALUE!</v>
      </c>
      <c r="G455" s="42" t="e">
        <f>IF($C$24,[1]!obget([1]!obcall("",$C455,"get",[1]!obMake("","int",G$26))),"")</f>
        <v>#VALUE!</v>
      </c>
      <c r="H455" s="42" t="e">
        <f>IF($C$24,[1]!obget([1]!obcall("",$C455,"get",[1]!obMake("","int",H$26))),"")</f>
        <v>#VALUE!</v>
      </c>
      <c r="I455" s="42" t="e">
        <f>IF($C$24,[1]!obget([1]!obcall("",$C455,"get",[1]!obMake("","int",I$26))),"")</f>
        <v>#VALUE!</v>
      </c>
      <c r="J455" s="42" t="e">
        <f>IF($C$24,[1]!obget([1]!obcall("",$C455,"get",[1]!obMake("","int",J$26))),"")</f>
        <v>#VALUE!</v>
      </c>
      <c r="K455" s="42" t="e">
        <f>IF($C$24,[1]!obget([1]!obcall("",$C455,"get",[1]!obMake("","int",K$26))),"")</f>
        <v>#VALUE!</v>
      </c>
      <c r="L455" s="42" t="e">
        <f>IF($C$24,[1]!obget([1]!obcall("",$C455,"get",[1]!obMake("","int",L$26))),"")</f>
        <v>#VALUE!</v>
      </c>
      <c r="M455" s="42" t="e">
        <f>IF($C$24,[1]!obget([1]!obcall("",$C455,"get",[1]!obMake("","int",M$26))),"")</f>
        <v>#VALUE!</v>
      </c>
      <c r="N455" s="42" t="e">
        <f>IF($C$24,[1]!obget([1]!obcall("",$C455,"getAverage")),"")</f>
        <v>#VALUE!</v>
      </c>
    </row>
    <row r="456" spans="1:14" x14ac:dyDescent="0.3">
      <c r="A456" s="28" t="str">
        <f t="shared" si="7"/>
        <v/>
      </c>
      <c r="B456" s="42"/>
      <c r="C456" s="45" t="e">
        <f>IF($C$24,[1]!obcall("IM_"&amp;B456,$B$24,"[]",[1]!obMake("","int",ROW(B456)-ROW($B$27))),"")</f>
        <v>#VALUE!</v>
      </c>
      <c r="D456" s="42" t="e">
        <f>IF($C$24,[1]!obget([1]!obcall("",$C456,"get",[1]!obMake("","int",D$26))),"")</f>
        <v>#VALUE!</v>
      </c>
      <c r="E456" s="42" t="e">
        <f>IF($C$24,[1]!obget([1]!obcall("",$C456,"get",[1]!obMake("","int",E$26))),"")</f>
        <v>#VALUE!</v>
      </c>
      <c r="F456" s="42" t="e">
        <f>IF($C$24,[1]!obget([1]!obcall("",$C456,"get",[1]!obMake("","int",F$26))),"")</f>
        <v>#VALUE!</v>
      </c>
      <c r="G456" s="42" t="e">
        <f>IF($C$24,[1]!obget([1]!obcall("",$C456,"get",[1]!obMake("","int",G$26))),"")</f>
        <v>#VALUE!</v>
      </c>
      <c r="H456" s="42" t="e">
        <f>IF($C$24,[1]!obget([1]!obcall("",$C456,"get",[1]!obMake("","int",H$26))),"")</f>
        <v>#VALUE!</v>
      </c>
      <c r="I456" s="42" t="e">
        <f>IF($C$24,[1]!obget([1]!obcall("",$C456,"get",[1]!obMake("","int",I$26))),"")</f>
        <v>#VALUE!</v>
      </c>
      <c r="J456" s="42" t="e">
        <f>IF($C$24,[1]!obget([1]!obcall("",$C456,"get",[1]!obMake("","int",J$26))),"")</f>
        <v>#VALUE!</v>
      </c>
      <c r="K456" s="42" t="e">
        <f>IF($C$24,[1]!obget([1]!obcall("",$C456,"get",[1]!obMake("","int",K$26))),"")</f>
        <v>#VALUE!</v>
      </c>
      <c r="L456" s="42" t="e">
        <f>IF($C$24,[1]!obget([1]!obcall("",$C456,"get",[1]!obMake("","int",L$26))),"")</f>
        <v>#VALUE!</v>
      </c>
      <c r="M456" s="42" t="e">
        <f>IF($C$24,[1]!obget([1]!obcall("",$C456,"get",[1]!obMake("","int",M$26))),"")</f>
        <v>#VALUE!</v>
      </c>
      <c r="N456" s="42" t="e">
        <f>IF($C$24,[1]!obget([1]!obcall("",$C456,"getAverage")),"")</f>
        <v>#VALUE!</v>
      </c>
    </row>
    <row r="457" spans="1:14" x14ac:dyDescent="0.3">
      <c r="A457" s="28">
        <f t="shared" si="7"/>
        <v>43</v>
      </c>
      <c r="B457" s="42"/>
      <c r="C457" s="45" t="e">
        <f>IF($C$24,[1]!obcall("IM_"&amp;B457,$B$24,"[]",[1]!obMake("","int",ROW(B457)-ROW($B$27))),"")</f>
        <v>#VALUE!</v>
      </c>
      <c r="D457" s="42" t="e">
        <f>IF($C$24,[1]!obget([1]!obcall("",$C457,"get",[1]!obMake("","int",D$26))),"")</f>
        <v>#VALUE!</v>
      </c>
      <c r="E457" s="42" t="e">
        <f>IF($C$24,[1]!obget([1]!obcall("",$C457,"get",[1]!obMake("","int",E$26))),"")</f>
        <v>#VALUE!</v>
      </c>
      <c r="F457" s="42" t="e">
        <f>IF($C$24,[1]!obget([1]!obcall("",$C457,"get",[1]!obMake("","int",F$26))),"")</f>
        <v>#VALUE!</v>
      </c>
      <c r="G457" s="42" t="e">
        <f>IF($C$24,[1]!obget([1]!obcall("",$C457,"get",[1]!obMake("","int",G$26))),"")</f>
        <v>#VALUE!</v>
      </c>
      <c r="H457" s="42" t="e">
        <f>IF($C$24,[1]!obget([1]!obcall("",$C457,"get",[1]!obMake("","int",H$26))),"")</f>
        <v>#VALUE!</v>
      </c>
      <c r="I457" s="42" t="e">
        <f>IF($C$24,[1]!obget([1]!obcall("",$C457,"get",[1]!obMake("","int",I$26))),"")</f>
        <v>#VALUE!</v>
      </c>
      <c r="J457" s="42" t="e">
        <f>IF($C$24,[1]!obget([1]!obcall("",$C457,"get",[1]!obMake("","int",J$26))),"")</f>
        <v>#VALUE!</v>
      </c>
      <c r="K457" s="42" t="e">
        <f>IF($C$24,[1]!obget([1]!obcall("",$C457,"get",[1]!obMake("","int",K$26))),"")</f>
        <v>#VALUE!</v>
      </c>
      <c r="L457" s="42" t="e">
        <f>IF($C$24,[1]!obget([1]!obcall("",$C457,"get",[1]!obMake("","int",L$26))),"")</f>
        <v>#VALUE!</v>
      </c>
      <c r="M457" s="42" t="e">
        <f>IF($C$24,[1]!obget([1]!obcall("",$C457,"get",[1]!obMake("","int",M$26))),"")</f>
        <v>#VALUE!</v>
      </c>
      <c r="N457" s="42" t="e">
        <f>IF($C$24,[1]!obget([1]!obcall("",$C457,"getAverage")),"")</f>
        <v>#VALUE!</v>
      </c>
    </row>
    <row r="458" spans="1:14" x14ac:dyDescent="0.3">
      <c r="A458" s="28" t="str">
        <f t="shared" si="7"/>
        <v/>
      </c>
      <c r="B458" s="42"/>
      <c r="C458" s="45" t="e">
        <f>IF($C$24,[1]!obcall("IM_"&amp;B458,$B$24,"[]",[1]!obMake("","int",ROW(B458)-ROW($B$27))),"")</f>
        <v>#VALUE!</v>
      </c>
      <c r="D458" s="42" t="e">
        <f>IF($C$24,[1]!obget([1]!obcall("",$C458,"get",[1]!obMake("","int",D$26))),"")</f>
        <v>#VALUE!</v>
      </c>
      <c r="E458" s="42" t="e">
        <f>IF($C$24,[1]!obget([1]!obcall("",$C458,"get",[1]!obMake("","int",E$26))),"")</f>
        <v>#VALUE!</v>
      </c>
      <c r="F458" s="42" t="e">
        <f>IF($C$24,[1]!obget([1]!obcall("",$C458,"get",[1]!obMake("","int",F$26))),"")</f>
        <v>#VALUE!</v>
      </c>
      <c r="G458" s="42" t="e">
        <f>IF($C$24,[1]!obget([1]!obcall("",$C458,"get",[1]!obMake("","int",G$26))),"")</f>
        <v>#VALUE!</v>
      </c>
      <c r="H458" s="42" t="e">
        <f>IF($C$24,[1]!obget([1]!obcall("",$C458,"get",[1]!obMake("","int",H$26))),"")</f>
        <v>#VALUE!</v>
      </c>
      <c r="I458" s="42" t="e">
        <f>IF($C$24,[1]!obget([1]!obcall("",$C458,"get",[1]!obMake("","int",I$26))),"")</f>
        <v>#VALUE!</v>
      </c>
      <c r="J458" s="42" t="e">
        <f>IF($C$24,[1]!obget([1]!obcall("",$C458,"get",[1]!obMake("","int",J$26))),"")</f>
        <v>#VALUE!</v>
      </c>
      <c r="K458" s="42" t="e">
        <f>IF($C$24,[1]!obget([1]!obcall("",$C458,"get",[1]!obMake("","int",K$26))),"")</f>
        <v>#VALUE!</v>
      </c>
      <c r="L458" s="42" t="e">
        <f>IF($C$24,[1]!obget([1]!obcall("",$C458,"get",[1]!obMake("","int",L$26))),"")</f>
        <v>#VALUE!</v>
      </c>
      <c r="M458" s="42" t="e">
        <f>IF($C$24,[1]!obget([1]!obcall("",$C458,"get",[1]!obMake("","int",M$26))),"")</f>
        <v>#VALUE!</v>
      </c>
      <c r="N458" s="42" t="e">
        <f>IF($C$24,[1]!obget([1]!obcall("",$C458,"getAverage")),"")</f>
        <v>#VALUE!</v>
      </c>
    </row>
    <row r="459" spans="1:14" x14ac:dyDescent="0.3">
      <c r="A459" s="28" t="str">
        <f t="shared" si="7"/>
        <v/>
      </c>
      <c r="B459" s="42"/>
      <c r="C459" s="45" t="e">
        <f>IF($C$24,[1]!obcall("IM_"&amp;B459,$B$24,"[]",[1]!obMake("","int",ROW(B459)-ROW($B$27))),"")</f>
        <v>#VALUE!</v>
      </c>
      <c r="D459" s="42" t="e">
        <f>IF($C$24,[1]!obget([1]!obcall("",$C459,"get",[1]!obMake("","int",D$26))),"")</f>
        <v>#VALUE!</v>
      </c>
      <c r="E459" s="42" t="e">
        <f>IF($C$24,[1]!obget([1]!obcall("",$C459,"get",[1]!obMake("","int",E$26))),"")</f>
        <v>#VALUE!</v>
      </c>
      <c r="F459" s="42" t="e">
        <f>IF($C$24,[1]!obget([1]!obcall("",$C459,"get",[1]!obMake("","int",F$26))),"")</f>
        <v>#VALUE!</v>
      </c>
      <c r="G459" s="42" t="e">
        <f>IF($C$24,[1]!obget([1]!obcall("",$C459,"get",[1]!obMake("","int",G$26))),"")</f>
        <v>#VALUE!</v>
      </c>
      <c r="H459" s="42" t="e">
        <f>IF($C$24,[1]!obget([1]!obcall("",$C459,"get",[1]!obMake("","int",H$26))),"")</f>
        <v>#VALUE!</v>
      </c>
      <c r="I459" s="42" t="e">
        <f>IF($C$24,[1]!obget([1]!obcall("",$C459,"get",[1]!obMake("","int",I$26))),"")</f>
        <v>#VALUE!</v>
      </c>
      <c r="J459" s="42" t="e">
        <f>IF($C$24,[1]!obget([1]!obcall("",$C459,"get",[1]!obMake("","int",J$26))),"")</f>
        <v>#VALUE!</v>
      </c>
      <c r="K459" s="42" t="e">
        <f>IF($C$24,[1]!obget([1]!obcall("",$C459,"get",[1]!obMake("","int",K$26))),"")</f>
        <v>#VALUE!</v>
      </c>
      <c r="L459" s="42" t="e">
        <f>IF($C$24,[1]!obget([1]!obcall("",$C459,"get",[1]!obMake("","int",L$26))),"")</f>
        <v>#VALUE!</v>
      </c>
      <c r="M459" s="42" t="e">
        <f>IF($C$24,[1]!obget([1]!obcall("",$C459,"get",[1]!obMake("","int",M$26))),"")</f>
        <v>#VALUE!</v>
      </c>
      <c r="N459" s="42" t="e">
        <f>IF($C$24,[1]!obget([1]!obcall("",$C459,"getAverage")),"")</f>
        <v>#VALUE!</v>
      </c>
    </row>
    <row r="460" spans="1:14" x14ac:dyDescent="0.3">
      <c r="A460" s="28" t="str">
        <f t="shared" si="7"/>
        <v/>
      </c>
      <c r="B460" s="42"/>
      <c r="C460" s="45" t="e">
        <f>IF($C$24,[1]!obcall("IM_"&amp;B460,$B$24,"[]",[1]!obMake("","int",ROW(B460)-ROW($B$27))),"")</f>
        <v>#VALUE!</v>
      </c>
      <c r="D460" s="42" t="e">
        <f>IF($C$24,[1]!obget([1]!obcall("",$C460,"get",[1]!obMake("","int",D$26))),"")</f>
        <v>#VALUE!</v>
      </c>
      <c r="E460" s="42" t="e">
        <f>IF($C$24,[1]!obget([1]!obcall("",$C460,"get",[1]!obMake("","int",E$26))),"")</f>
        <v>#VALUE!</v>
      </c>
      <c r="F460" s="42" t="e">
        <f>IF($C$24,[1]!obget([1]!obcall("",$C460,"get",[1]!obMake("","int",F$26))),"")</f>
        <v>#VALUE!</v>
      </c>
      <c r="G460" s="42" t="e">
        <f>IF($C$24,[1]!obget([1]!obcall("",$C460,"get",[1]!obMake("","int",G$26))),"")</f>
        <v>#VALUE!</v>
      </c>
      <c r="H460" s="42" t="e">
        <f>IF($C$24,[1]!obget([1]!obcall("",$C460,"get",[1]!obMake("","int",H$26))),"")</f>
        <v>#VALUE!</v>
      </c>
      <c r="I460" s="42" t="e">
        <f>IF($C$24,[1]!obget([1]!obcall("",$C460,"get",[1]!obMake("","int",I$26))),"")</f>
        <v>#VALUE!</v>
      </c>
      <c r="J460" s="42" t="e">
        <f>IF($C$24,[1]!obget([1]!obcall("",$C460,"get",[1]!obMake("","int",J$26))),"")</f>
        <v>#VALUE!</v>
      </c>
      <c r="K460" s="42" t="e">
        <f>IF($C$24,[1]!obget([1]!obcall("",$C460,"get",[1]!obMake("","int",K$26))),"")</f>
        <v>#VALUE!</v>
      </c>
      <c r="L460" s="42" t="e">
        <f>IF($C$24,[1]!obget([1]!obcall("",$C460,"get",[1]!obMake("","int",L$26))),"")</f>
        <v>#VALUE!</v>
      </c>
      <c r="M460" s="42" t="e">
        <f>IF($C$24,[1]!obget([1]!obcall("",$C460,"get",[1]!obMake("","int",M$26))),"")</f>
        <v>#VALUE!</v>
      </c>
      <c r="N460" s="42" t="e">
        <f>IF($C$24,[1]!obget([1]!obcall("",$C460,"getAverage")),"")</f>
        <v>#VALUE!</v>
      </c>
    </row>
    <row r="461" spans="1:14" x14ac:dyDescent="0.3">
      <c r="A461" s="28" t="str">
        <f t="shared" si="7"/>
        <v/>
      </c>
      <c r="B461" s="42"/>
      <c r="C461" s="45" t="e">
        <f>IF($C$24,[1]!obcall("IM_"&amp;B461,$B$24,"[]",[1]!obMake("","int",ROW(B461)-ROW($B$27))),"")</f>
        <v>#VALUE!</v>
      </c>
      <c r="D461" s="42" t="e">
        <f>IF($C$24,[1]!obget([1]!obcall("",$C461,"get",[1]!obMake("","int",D$26))),"")</f>
        <v>#VALUE!</v>
      </c>
      <c r="E461" s="42" t="e">
        <f>IF($C$24,[1]!obget([1]!obcall("",$C461,"get",[1]!obMake("","int",E$26))),"")</f>
        <v>#VALUE!</v>
      </c>
      <c r="F461" s="42" t="e">
        <f>IF($C$24,[1]!obget([1]!obcall("",$C461,"get",[1]!obMake("","int",F$26))),"")</f>
        <v>#VALUE!</v>
      </c>
      <c r="G461" s="42" t="e">
        <f>IF($C$24,[1]!obget([1]!obcall("",$C461,"get",[1]!obMake("","int",G$26))),"")</f>
        <v>#VALUE!</v>
      </c>
      <c r="H461" s="42" t="e">
        <f>IF($C$24,[1]!obget([1]!obcall("",$C461,"get",[1]!obMake("","int",H$26))),"")</f>
        <v>#VALUE!</v>
      </c>
      <c r="I461" s="42" t="e">
        <f>IF($C$24,[1]!obget([1]!obcall("",$C461,"get",[1]!obMake("","int",I$26))),"")</f>
        <v>#VALUE!</v>
      </c>
      <c r="J461" s="42" t="e">
        <f>IF($C$24,[1]!obget([1]!obcall("",$C461,"get",[1]!obMake("","int",J$26))),"")</f>
        <v>#VALUE!</v>
      </c>
      <c r="K461" s="42" t="e">
        <f>IF($C$24,[1]!obget([1]!obcall("",$C461,"get",[1]!obMake("","int",K$26))),"")</f>
        <v>#VALUE!</v>
      </c>
      <c r="L461" s="42" t="e">
        <f>IF($C$24,[1]!obget([1]!obcall("",$C461,"get",[1]!obMake("","int",L$26))),"")</f>
        <v>#VALUE!</v>
      </c>
      <c r="M461" s="42" t="e">
        <f>IF($C$24,[1]!obget([1]!obcall("",$C461,"get",[1]!obMake("","int",M$26))),"")</f>
        <v>#VALUE!</v>
      </c>
      <c r="N461" s="42" t="e">
        <f>IF($C$24,[1]!obget([1]!obcall("",$C461,"getAverage")),"")</f>
        <v>#VALUE!</v>
      </c>
    </row>
    <row r="462" spans="1:14" x14ac:dyDescent="0.3">
      <c r="A462" s="28">
        <f t="shared" si="7"/>
        <v>43.5</v>
      </c>
      <c r="B462" s="42"/>
      <c r="C462" s="45" t="e">
        <f>IF($C$24,[1]!obcall("IM_"&amp;B462,$B$24,"[]",[1]!obMake("","int",ROW(B462)-ROW($B$27))),"")</f>
        <v>#VALUE!</v>
      </c>
      <c r="D462" s="42" t="e">
        <f>IF($C$24,[1]!obget([1]!obcall("",$C462,"get",[1]!obMake("","int",D$26))),"")</f>
        <v>#VALUE!</v>
      </c>
      <c r="E462" s="42" t="e">
        <f>IF($C$24,[1]!obget([1]!obcall("",$C462,"get",[1]!obMake("","int",E$26))),"")</f>
        <v>#VALUE!</v>
      </c>
      <c r="F462" s="42" t="e">
        <f>IF($C$24,[1]!obget([1]!obcall("",$C462,"get",[1]!obMake("","int",F$26))),"")</f>
        <v>#VALUE!</v>
      </c>
      <c r="G462" s="42" t="e">
        <f>IF($C$24,[1]!obget([1]!obcall("",$C462,"get",[1]!obMake("","int",G$26))),"")</f>
        <v>#VALUE!</v>
      </c>
      <c r="H462" s="42" t="e">
        <f>IF($C$24,[1]!obget([1]!obcall("",$C462,"get",[1]!obMake("","int",H$26))),"")</f>
        <v>#VALUE!</v>
      </c>
      <c r="I462" s="42" t="e">
        <f>IF($C$24,[1]!obget([1]!obcall("",$C462,"get",[1]!obMake("","int",I$26))),"")</f>
        <v>#VALUE!</v>
      </c>
      <c r="J462" s="42" t="e">
        <f>IF($C$24,[1]!obget([1]!obcall("",$C462,"get",[1]!obMake("","int",J$26))),"")</f>
        <v>#VALUE!</v>
      </c>
      <c r="K462" s="42" t="e">
        <f>IF($C$24,[1]!obget([1]!obcall("",$C462,"get",[1]!obMake("","int",K$26))),"")</f>
        <v>#VALUE!</v>
      </c>
      <c r="L462" s="42" t="e">
        <f>IF($C$24,[1]!obget([1]!obcall("",$C462,"get",[1]!obMake("","int",L$26))),"")</f>
        <v>#VALUE!</v>
      </c>
      <c r="M462" s="42" t="e">
        <f>IF($C$24,[1]!obget([1]!obcall("",$C462,"get",[1]!obMake("","int",M$26))),"")</f>
        <v>#VALUE!</v>
      </c>
      <c r="N462" s="42" t="e">
        <f>IF($C$24,[1]!obget([1]!obcall("",$C462,"getAverage")),"")</f>
        <v>#VALUE!</v>
      </c>
    </row>
    <row r="463" spans="1:14" x14ac:dyDescent="0.3">
      <c r="A463" s="28" t="str">
        <f t="shared" si="7"/>
        <v/>
      </c>
      <c r="B463" s="42"/>
      <c r="C463" s="45" t="e">
        <f>IF($C$24,[1]!obcall("IM_"&amp;B463,$B$24,"[]",[1]!obMake("","int",ROW(B463)-ROW($B$27))),"")</f>
        <v>#VALUE!</v>
      </c>
      <c r="D463" s="42" t="e">
        <f>IF($C$24,[1]!obget([1]!obcall("",$C463,"get",[1]!obMake("","int",D$26))),"")</f>
        <v>#VALUE!</v>
      </c>
      <c r="E463" s="42" t="e">
        <f>IF($C$24,[1]!obget([1]!obcall("",$C463,"get",[1]!obMake("","int",E$26))),"")</f>
        <v>#VALUE!</v>
      </c>
      <c r="F463" s="42" t="e">
        <f>IF($C$24,[1]!obget([1]!obcall("",$C463,"get",[1]!obMake("","int",F$26))),"")</f>
        <v>#VALUE!</v>
      </c>
      <c r="G463" s="42" t="e">
        <f>IF($C$24,[1]!obget([1]!obcall("",$C463,"get",[1]!obMake("","int",G$26))),"")</f>
        <v>#VALUE!</v>
      </c>
      <c r="H463" s="42" t="e">
        <f>IF($C$24,[1]!obget([1]!obcall("",$C463,"get",[1]!obMake("","int",H$26))),"")</f>
        <v>#VALUE!</v>
      </c>
      <c r="I463" s="42" t="e">
        <f>IF($C$24,[1]!obget([1]!obcall("",$C463,"get",[1]!obMake("","int",I$26))),"")</f>
        <v>#VALUE!</v>
      </c>
      <c r="J463" s="42" t="e">
        <f>IF($C$24,[1]!obget([1]!obcall("",$C463,"get",[1]!obMake("","int",J$26))),"")</f>
        <v>#VALUE!</v>
      </c>
      <c r="K463" s="42" t="e">
        <f>IF($C$24,[1]!obget([1]!obcall("",$C463,"get",[1]!obMake("","int",K$26))),"")</f>
        <v>#VALUE!</v>
      </c>
      <c r="L463" s="42" t="e">
        <f>IF($C$24,[1]!obget([1]!obcall("",$C463,"get",[1]!obMake("","int",L$26))),"")</f>
        <v>#VALUE!</v>
      </c>
      <c r="M463" s="42" t="e">
        <f>IF($C$24,[1]!obget([1]!obcall("",$C463,"get",[1]!obMake("","int",M$26))),"")</f>
        <v>#VALUE!</v>
      </c>
      <c r="N463" s="42" t="e">
        <f>IF($C$24,[1]!obget([1]!obcall("",$C463,"getAverage")),"")</f>
        <v>#VALUE!</v>
      </c>
    </row>
    <row r="464" spans="1:14" x14ac:dyDescent="0.3">
      <c r="A464" s="28" t="str">
        <f t="shared" si="7"/>
        <v/>
      </c>
      <c r="B464" s="42"/>
      <c r="C464" s="45" t="e">
        <f>IF($C$24,[1]!obcall("IM_"&amp;B464,$B$24,"[]",[1]!obMake("","int",ROW(B464)-ROW($B$27))),"")</f>
        <v>#VALUE!</v>
      </c>
      <c r="D464" s="42" t="e">
        <f>IF($C$24,[1]!obget([1]!obcall("",$C464,"get",[1]!obMake("","int",D$26))),"")</f>
        <v>#VALUE!</v>
      </c>
      <c r="E464" s="42" t="e">
        <f>IF($C$24,[1]!obget([1]!obcall("",$C464,"get",[1]!obMake("","int",E$26))),"")</f>
        <v>#VALUE!</v>
      </c>
      <c r="F464" s="42" t="e">
        <f>IF($C$24,[1]!obget([1]!obcall("",$C464,"get",[1]!obMake("","int",F$26))),"")</f>
        <v>#VALUE!</v>
      </c>
      <c r="G464" s="42" t="e">
        <f>IF($C$24,[1]!obget([1]!obcall("",$C464,"get",[1]!obMake("","int",G$26))),"")</f>
        <v>#VALUE!</v>
      </c>
      <c r="H464" s="42" t="e">
        <f>IF($C$24,[1]!obget([1]!obcall("",$C464,"get",[1]!obMake("","int",H$26))),"")</f>
        <v>#VALUE!</v>
      </c>
      <c r="I464" s="42" t="e">
        <f>IF($C$24,[1]!obget([1]!obcall("",$C464,"get",[1]!obMake("","int",I$26))),"")</f>
        <v>#VALUE!</v>
      </c>
      <c r="J464" s="42" t="e">
        <f>IF($C$24,[1]!obget([1]!obcall("",$C464,"get",[1]!obMake("","int",J$26))),"")</f>
        <v>#VALUE!</v>
      </c>
      <c r="K464" s="42" t="e">
        <f>IF($C$24,[1]!obget([1]!obcall("",$C464,"get",[1]!obMake("","int",K$26))),"")</f>
        <v>#VALUE!</v>
      </c>
      <c r="L464" s="42" t="e">
        <f>IF($C$24,[1]!obget([1]!obcall("",$C464,"get",[1]!obMake("","int",L$26))),"")</f>
        <v>#VALUE!</v>
      </c>
      <c r="M464" s="42" t="e">
        <f>IF($C$24,[1]!obget([1]!obcall("",$C464,"get",[1]!obMake("","int",M$26))),"")</f>
        <v>#VALUE!</v>
      </c>
      <c r="N464" s="42" t="e">
        <f>IF($C$24,[1]!obget([1]!obcall("",$C464,"getAverage")),"")</f>
        <v>#VALUE!</v>
      </c>
    </row>
    <row r="465" spans="1:14" x14ac:dyDescent="0.3">
      <c r="A465" s="28" t="str">
        <f t="shared" si="7"/>
        <v/>
      </c>
      <c r="B465" s="42"/>
      <c r="C465" s="45" t="e">
        <f>IF($C$24,[1]!obcall("IM_"&amp;B465,$B$24,"[]",[1]!obMake("","int",ROW(B465)-ROW($B$27))),"")</f>
        <v>#VALUE!</v>
      </c>
      <c r="D465" s="42" t="e">
        <f>IF($C$24,[1]!obget([1]!obcall("",$C465,"get",[1]!obMake("","int",D$26))),"")</f>
        <v>#VALUE!</v>
      </c>
      <c r="E465" s="42" t="e">
        <f>IF($C$24,[1]!obget([1]!obcall("",$C465,"get",[1]!obMake("","int",E$26))),"")</f>
        <v>#VALUE!</v>
      </c>
      <c r="F465" s="42" t="e">
        <f>IF($C$24,[1]!obget([1]!obcall("",$C465,"get",[1]!obMake("","int",F$26))),"")</f>
        <v>#VALUE!</v>
      </c>
      <c r="G465" s="42" t="e">
        <f>IF($C$24,[1]!obget([1]!obcall("",$C465,"get",[1]!obMake("","int",G$26))),"")</f>
        <v>#VALUE!</v>
      </c>
      <c r="H465" s="42" t="e">
        <f>IF($C$24,[1]!obget([1]!obcall("",$C465,"get",[1]!obMake("","int",H$26))),"")</f>
        <v>#VALUE!</v>
      </c>
      <c r="I465" s="42" t="e">
        <f>IF($C$24,[1]!obget([1]!obcall("",$C465,"get",[1]!obMake("","int",I$26))),"")</f>
        <v>#VALUE!</v>
      </c>
      <c r="J465" s="42" t="e">
        <f>IF($C$24,[1]!obget([1]!obcall("",$C465,"get",[1]!obMake("","int",J$26))),"")</f>
        <v>#VALUE!</v>
      </c>
      <c r="K465" s="42" t="e">
        <f>IF($C$24,[1]!obget([1]!obcall("",$C465,"get",[1]!obMake("","int",K$26))),"")</f>
        <v>#VALUE!</v>
      </c>
      <c r="L465" s="42" t="e">
        <f>IF($C$24,[1]!obget([1]!obcall("",$C465,"get",[1]!obMake("","int",L$26))),"")</f>
        <v>#VALUE!</v>
      </c>
      <c r="M465" s="42" t="e">
        <f>IF($C$24,[1]!obget([1]!obcall("",$C465,"get",[1]!obMake("","int",M$26))),"")</f>
        <v>#VALUE!</v>
      </c>
      <c r="N465" s="42" t="e">
        <f>IF($C$24,[1]!obget([1]!obcall("",$C465,"getAverage")),"")</f>
        <v>#VALUE!</v>
      </c>
    </row>
    <row r="466" spans="1:14" x14ac:dyDescent="0.3">
      <c r="A466" s="28" t="str">
        <f t="shared" si="7"/>
        <v/>
      </c>
      <c r="B466" s="42"/>
      <c r="C466" s="45" t="e">
        <f>IF($C$24,[1]!obcall("IM_"&amp;B466,$B$24,"[]",[1]!obMake("","int",ROW(B466)-ROW($B$27))),"")</f>
        <v>#VALUE!</v>
      </c>
      <c r="D466" s="42" t="e">
        <f>IF($C$24,[1]!obget([1]!obcall("",$C466,"get",[1]!obMake("","int",D$26))),"")</f>
        <v>#VALUE!</v>
      </c>
      <c r="E466" s="42" t="e">
        <f>IF($C$24,[1]!obget([1]!obcall("",$C466,"get",[1]!obMake("","int",E$26))),"")</f>
        <v>#VALUE!</v>
      </c>
      <c r="F466" s="42" t="e">
        <f>IF($C$24,[1]!obget([1]!obcall("",$C466,"get",[1]!obMake("","int",F$26))),"")</f>
        <v>#VALUE!</v>
      </c>
      <c r="G466" s="42" t="e">
        <f>IF($C$24,[1]!obget([1]!obcall("",$C466,"get",[1]!obMake("","int",G$26))),"")</f>
        <v>#VALUE!</v>
      </c>
      <c r="H466" s="42" t="e">
        <f>IF($C$24,[1]!obget([1]!obcall("",$C466,"get",[1]!obMake("","int",H$26))),"")</f>
        <v>#VALUE!</v>
      </c>
      <c r="I466" s="42" t="e">
        <f>IF($C$24,[1]!obget([1]!obcall("",$C466,"get",[1]!obMake("","int",I$26))),"")</f>
        <v>#VALUE!</v>
      </c>
      <c r="J466" s="42" t="e">
        <f>IF($C$24,[1]!obget([1]!obcall("",$C466,"get",[1]!obMake("","int",J$26))),"")</f>
        <v>#VALUE!</v>
      </c>
      <c r="K466" s="42" t="e">
        <f>IF($C$24,[1]!obget([1]!obcall("",$C466,"get",[1]!obMake("","int",K$26))),"")</f>
        <v>#VALUE!</v>
      </c>
      <c r="L466" s="42" t="e">
        <f>IF($C$24,[1]!obget([1]!obcall("",$C466,"get",[1]!obMake("","int",L$26))),"")</f>
        <v>#VALUE!</v>
      </c>
      <c r="M466" s="42" t="e">
        <f>IF($C$24,[1]!obget([1]!obcall("",$C466,"get",[1]!obMake("","int",M$26))),"")</f>
        <v>#VALUE!</v>
      </c>
      <c r="N466" s="42" t="e">
        <f>IF($C$24,[1]!obget([1]!obcall("",$C466,"getAverage")),"")</f>
        <v>#VALUE!</v>
      </c>
    </row>
    <row r="467" spans="1:14" x14ac:dyDescent="0.3">
      <c r="A467" s="28">
        <f t="shared" si="7"/>
        <v>44</v>
      </c>
      <c r="B467" s="42"/>
      <c r="C467" s="45" t="e">
        <f>IF($C$24,[1]!obcall("IM_"&amp;B467,$B$24,"[]",[1]!obMake("","int",ROW(B467)-ROW($B$27))),"")</f>
        <v>#VALUE!</v>
      </c>
      <c r="D467" s="42" t="e">
        <f>IF($C$24,[1]!obget([1]!obcall("",$C467,"get",[1]!obMake("","int",D$26))),"")</f>
        <v>#VALUE!</v>
      </c>
      <c r="E467" s="42" t="e">
        <f>IF($C$24,[1]!obget([1]!obcall("",$C467,"get",[1]!obMake("","int",E$26))),"")</f>
        <v>#VALUE!</v>
      </c>
      <c r="F467" s="42" t="e">
        <f>IF($C$24,[1]!obget([1]!obcall("",$C467,"get",[1]!obMake("","int",F$26))),"")</f>
        <v>#VALUE!</v>
      </c>
      <c r="G467" s="42" t="e">
        <f>IF($C$24,[1]!obget([1]!obcall("",$C467,"get",[1]!obMake("","int",G$26))),"")</f>
        <v>#VALUE!</v>
      </c>
      <c r="H467" s="42" t="e">
        <f>IF($C$24,[1]!obget([1]!obcall("",$C467,"get",[1]!obMake("","int",H$26))),"")</f>
        <v>#VALUE!</v>
      </c>
      <c r="I467" s="42" t="e">
        <f>IF($C$24,[1]!obget([1]!obcall("",$C467,"get",[1]!obMake("","int",I$26))),"")</f>
        <v>#VALUE!</v>
      </c>
      <c r="J467" s="42" t="e">
        <f>IF($C$24,[1]!obget([1]!obcall("",$C467,"get",[1]!obMake("","int",J$26))),"")</f>
        <v>#VALUE!</v>
      </c>
      <c r="K467" s="42" t="e">
        <f>IF($C$24,[1]!obget([1]!obcall("",$C467,"get",[1]!obMake("","int",K$26))),"")</f>
        <v>#VALUE!</v>
      </c>
      <c r="L467" s="42" t="e">
        <f>IF($C$24,[1]!obget([1]!obcall("",$C467,"get",[1]!obMake("","int",L$26))),"")</f>
        <v>#VALUE!</v>
      </c>
      <c r="M467" s="42" t="e">
        <f>IF($C$24,[1]!obget([1]!obcall("",$C467,"get",[1]!obMake("","int",M$26))),"")</f>
        <v>#VALUE!</v>
      </c>
      <c r="N467" s="42" t="e">
        <f>IF($C$24,[1]!obget([1]!obcall("",$C467,"getAverage")),"")</f>
        <v>#VALUE!</v>
      </c>
    </row>
    <row r="468" spans="1:14" x14ac:dyDescent="0.3">
      <c r="A468" s="28" t="str">
        <f t="shared" si="7"/>
        <v/>
      </c>
      <c r="B468" s="42"/>
      <c r="C468" s="45" t="e">
        <f>IF($C$24,[1]!obcall("IM_"&amp;B468,$B$24,"[]",[1]!obMake("","int",ROW(B468)-ROW($B$27))),"")</f>
        <v>#VALUE!</v>
      </c>
      <c r="D468" s="42" t="e">
        <f>IF($C$24,[1]!obget([1]!obcall("",$C468,"get",[1]!obMake("","int",D$26))),"")</f>
        <v>#VALUE!</v>
      </c>
      <c r="E468" s="42" t="e">
        <f>IF($C$24,[1]!obget([1]!obcall("",$C468,"get",[1]!obMake("","int",E$26))),"")</f>
        <v>#VALUE!</v>
      </c>
      <c r="F468" s="42" t="e">
        <f>IF($C$24,[1]!obget([1]!obcall("",$C468,"get",[1]!obMake("","int",F$26))),"")</f>
        <v>#VALUE!</v>
      </c>
      <c r="G468" s="42" t="e">
        <f>IF($C$24,[1]!obget([1]!obcall("",$C468,"get",[1]!obMake("","int",G$26))),"")</f>
        <v>#VALUE!</v>
      </c>
      <c r="H468" s="42" t="e">
        <f>IF($C$24,[1]!obget([1]!obcall("",$C468,"get",[1]!obMake("","int",H$26))),"")</f>
        <v>#VALUE!</v>
      </c>
      <c r="I468" s="42" t="e">
        <f>IF($C$24,[1]!obget([1]!obcall("",$C468,"get",[1]!obMake("","int",I$26))),"")</f>
        <v>#VALUE!</v>
      </c>
      <c r="J468" s="42" t="e">
        <f>IF($C$24,[1]!obget([1]!obcall("",$C468,"get",[1]!obMake("","int",J$26))),"")</f>
        <v>#VALUE!</v>
      </c>
      <c r="K468" s="42" t="e">
        <f>IF($C$24,[1]!obget([1]!obcall("",$C468,"get",[1]!obMake("","int",K$26))),"")</f>
        <v>#VALUE!</v>
      </c>
      <c r="L468" s="42" t="e">
        <f>IF($C$24,[1]!obget([1]!obcall("",$C468,"get",[1]!obMake("","int",L$26))),"")</f>
        <v>#VALUE!</v>
      </c>
      <c r="M468" s="42" t="e">
        <f>IF($C$24,[1]!obget([1]!obcall("",$C468,"get",[1]!obMake("","int",M$26))),"")</f>
        <v>#VALUE!</v>
      </c>
      <c r="N468" s="42" t="e">
        <f>IF($C$24,[1]!obget([1]!obcall("",$C468,"getAverage")),"")</f>
        <v>#VALUE!</v>
      </c>
    </row>
    <row r="469" spans="1:14" x14ac:dyDescent="0.3">
      <c r="A469" s="28" t="str">
        <f t="shared" si="7"/>
        <v/>
      </c>
      <c r="B469" s="42"/>
      <c r="C469" s="45" t="e">
        <f>IF($C$24,[1]!obcall("IM_"&amp;B469,$B$24,"[]",[1]!obMake("","int",ROW(B469)-ROW($B$27))),"")</f>
        <v>#VALUE!</v>
      </c>
      <c r="D469" s="42" t="e">
        <f>IF($C$24,[1]!obget([1]!obcall("",$C469,"get",[1]!obMake("","int",D$26))),"")</f>
        <v>#VALUE!</v>
      </c>
      <c r="E469" s="42" t="e">
        <f>IF($C$24,[1]!obget([1]!obcall("",$C469,"get",[1]!obMake("","int",E$26))),"")</f>
        <v>#VALUE!</v>
      </c>
      <c r="F469" s="42" t="e">
        <f>IF($C$24,[1]!obget([1]!obcall("",$C469,"get",[1]!obMake("","int",F$26))),"")</f>
        <v>#VALUE!</v>
      </c>
      <c r="G469" s="42" t="e">
        <f>IF($C$24,[1]!obget([1]!obcall("",$C469,"get",[1]!obMake("","int",G$26))),"")</f>
        <v>#VALUE!</v>
      </c>
      <c r="H469" s="42" t="e">
        <f>IF($C$24,[1]!obget([1]!obcall("",$C469,"get",[1]!obMake("","int",H$26))),"")</f>
        <v>#VALUE!</v>
      </c>
      <c r="I469" s="42" t="e">
        <f>IF($C$24,[1]!obget([1]!obcall("",$C469,"get",[1]!obMake("","int",I$26))),"")</f>
        <v>#VALUE!</v>
      </c>
      <c r="J469" s="42" t="e">
        <f>IF($C$24,[1]!obget([1]!obcall("",$C469,"get",[1]!obMake("","int",J$26))),"")</f>
        <v>#VALUE!</v>
      </c>
      <c r="K469" s="42" t="e">
        <f>IF($C$24,[1]!obget([1]!obcall("",$C469,"get",[1]!obMake("","int",K$26))),"")</f>
        <v>#VALUE!</v>
      </c>
      <c r="L469" s="42" t="e">
        <f>IF($C$24,[1]!obget([1]!obcall("",$C469,"get",[1]!obMake("","int",L$26))),"")</f>
        <v>#VALUE!</v>
      </c>
      <c r="M469" s="42" t="e">
        <f>IF($C$24,[1]!obget([1]!obcall("",$C469,"get",[1]!obMake("","int",M$26))),"")</f>
        <v>#VALUE!</v>
      </c>
      <c r="N469" s="42" t="e">
        <f>IF($C$24,[1]!obget([1]!obcall("",$C469,"getAverage")),"")</f>
        <v>#VALUE!</v>
      </c>
    </row>
    <row r="470" spans="1:14" x14ac:dyDescent="0.3">
      <c r="A470" s="28" t="str">
        <f t="shared" si="7"/>
        <v/>
      </c>
      <c r="B470" s="42"/>
      <c r="C470" s="45" t="e">
        <f>IF($C$24,[1]!obcall("IM_"&amp;B470,$B$24,"[]",[1]!obMake("","int",ROW(B470)-ROW($B$27))),"")</f>
        <v>#VALUE!</v>
      </c>
      <c r="D470" s="42" t="e">
        <f>IF($C$24,[1]!obget([1]!obcall("",$C470,"get",[1]!obMake("","int",D$26))),"")</f>
        <v>#VALUE!</v>
      </c>
      <c r="E470" s="42" t="e">
        <f>IF($C$24,[1]!obget([1]!obcall("",$C470,"get",[1]!obMake("","int",E$26))),"")</f>
        <v>#VALUE!</v>
      </c>
      <c r="F470" s="42" t="e">
        <f>IF($C$24,[1]!obget([1]!obcall("",$C470,"get",[1]!obMake("","int",F$26))),"")</f>
        <v>#VALUE!</v>
      </c>
      <c r="G470" s="42" t="e">
        <f>IF($C$24,[1]!obget([1]!obcall("",$C470,"get",[1]!obMake("","int",G$26))),"")</f>
        <v>#VALUE!</v>
      </c>
      <c r="H470" s="42" t="e">
        <f>IF($C$24,[1]!obget([1]!obcall("",$C470,"get",[1]!obMake("","int",H$26))),"")</f>
        <v>#VALUE!</v>
      </c>
      <c r="I470" s="42" t="e">
        <f>IF($C$24,[1]!obget([1]!obcall("",$C470,"get",[1]!obMake("","int",I$26))),"")</f>
        <v>#VALUE!</v>
      </c>
      <c r="J470" s="42" t="e">
        <f>IF($C$24,[1]!obget([1]!obcall("",$C470,"get",[1]!obMake("","int",J$26))),"")</f>
        <v>#VALUE!</v>
      </c>
      <c r="K470" s="42" t="e">
        <f>IF($C$24,[1]!obget([1]!obcall("",$C470,"get",[1]!obMake("","int",K$26))),"")</f>
        <v>#VALUE!</v>
      </c>
      <c r="L470" s="42" t="e">
        <f>IF($C$24,[1]!obget([1]!obcall("",$C470,"get",[1]!obMake("","int",L$26))),"")</f>
        <v>#VALUE!</v>
      </c>
      <c r="M470" s="42" t="e">
        <f>IF($C$24,[1]!obget([1]!obcall("",$C470,"get",[1]!obMake("","int",M$26))),"")</f>
        <v>#VALUE!</v>
      </c>
      <c r="N470" s="42" t="e">
        <f>IF($C$24,[1]!obget([1]!obcall("",$C470,"getAverage")),"")</f>
        <v>#VALUE!</v>
      </c>
    </row>
    <row r="471" spans="1:14" x14ac:dyDescent="0.3">
      <c r="A471" s="28" t="str">
        <f t="shared" si="7"/>
        <v/>
      </c>
      <c r="B471" s="42"/>
      <c r="C471" s="45" t="e">
        <f>IF($C$24,[1]!obcall("IM_"&amp;B471,$B$24,"[]",[1]!obMake("","int",ROW(B471)-ROW($B$27))),"")</f>
        <v>#VALUE!</v>
      </c>
      <c r="D471" s="42" t="e">
        <f>IF($C$24,[1]!obget([1]!obcall("",$C471,"get",[1]!obMake("","int",D$26))),"")</f>
        <v>#VALUE!</v>
      </c>
      <c r="E471" s="42" t="e">
        <f>IF($C$24,[1]!obget([1]!obcall("",$C471,"get",[1]!obMake("","int",E$26))),"")</f>
        <v>#VALUE!</v>
      </c>
      <c r="F471" s="42" t="e">
        <f>IF($C$24,[1]!obget([1]!obcall("",$C471,"get",[1]!obMake("","int",F$26))),"")</f>
        <v>#VALUE!</v>
      </c>
      <c r="G471" s="42" t="e">
        <f>IF($C$24,[1]!obget([1]!obcall("",$C471,"get",[1]!obMake("","int",G$26))),"")</f>
        <v>#VALUE!</v>
      </c>
      <c r="H471" s="42" t="e">
        <f>IF($C$24,[1]!obget([1]!obcall("",$C471,"get",[1]!obMake("","int",H$26))),"")</f>
        <v>#VALUE!</v>
      </c>
      <c r="I471" s="42" t="e">
        <f>IF($C$24,[1]!obget([1]!obcall("",$C471,"get",[1]!obMake("","int",I$26))),"")</f>
        <v>#VALUE!</v>
      </c>
      <c r="J471" s="42" t="e">
        <f>IF($C$24,[1]!obget([1]!obcall("",$C471,"get",[1]!obMake("","int",J$26))),"")</f>
        <v>#VALUE!</v>
      </c>
      <c r="K471" s="42" t="e">
        <f>IF($C$24,[1]!obget([1]!obcall("",$C471,"get",[1]!obMake("","int",K$26))),"")</f>
        <v>#VALUE!</v>
      </c>
      <c r="L471" s="42" t="e">
        <f>IF($C$24,[1]!obget([1]!obcall("",$C471,"get",[1]!obMake("","int",L$26))),"")</f>
        <v>#VALUE!</v>
      </c>
      <c r="M471" s="42" t="e">
        <f>IF($C$24,[1]!obget([1]!obcall("",$C471,"get",[1]!obMake("","int",M$26))),"")</f>
        <v>#VALUE!</v>
      </c>
      <c r="N471" s="42" t="e">
        <f>IF($C$24,[1]!obget([1]!obcall("",$C471,"getAverage")),"")</f>
        <v>#VALUE!</v>
      </c>
    </row>
    <row r="472" spans="1:14" x14ac:dyDescent="0.3">
      <c r="A472" s="28">
        <f t="shared" si="7"/>
        <v>44.5</v>
      </c>
      <c r="B472" s="42"/>
      <c r="C472" s="45" t="e">
        <f>IF($C$24,[1]!obcall("IM_"&amp;B472,$B$24,"[]",[1]!obMake("","int",ROW(B472)-ROW($B$27))),"")</f>
        <v>#VALUE!</v>
      </c>
      <c r="D472" s="42" t="e">
        <f>IF($C$24,[1]!obget([1]!obcall("",$C472,"get",[1]!obMake("","int",D$26))),"")</f>
        <v>#VALUE!</v>
      </c>
      <c r="E472" s="42" t="e">
        <f>IF($C$24,[1]!obget([1]!obcall("",$C472,"get",[1]!obMake("","int",E$26))),"")</f>
        <v>#VALUE!</v>
      </c>
      <c r="F472" s="42" t="e">
        <f>IF($C$24,[1]!obget([1]!obcall("",$C472,"get",[1]!obMake("","int",F$26))),"")</f>
        <v>#VALUE!</v>
      </c>
      <c r="G472" s="42" t="e">
        <f>IF($C$24,[1]!obget([1]!obcall("",$C472,"get",[1]!obMake("","int",G$26))),"")</f>
        <v>#VALUE!</v>
      </c>
      <c r="H472" s="42" t="e">
        <f>IF($C$24,[1]!obget([1]!obcall("",$C472,"get",[1]!obMake("","int",H$26))),"")</f>
        <v>#VALUE!</v>
      </c>
      <c r="I472" s="42" t="e">
        <f>IF($C$24,[1]!obget([1]!obcall("",$C472,"get",[1]!obMake("","int",I$26))),"")</f>
        <v>#VALUE!</v>
      </c>
      <c r="J472" s="42" t="e">
        <f>IF($C$24,[1]!obget([1]!obcall("",$C472,"get",[1]!obMake("","int",J$26))),"")</f>
        <v>#VALUE!</v>
      </c>
      <c r="K472" s="42" t="e">
        <f>IF($C$24,[1]!obget([1]!obcall("",$C472,"get",[1]!obMake("","int",K$26))),"")</f>
        <v>#VALUE!</v>
      </c>
      <c r="L472" s="42" t="e">
        <f>IF($C$24,[1]!obget([1]!obcall("",$C472,"get",[1]!obMake("","int",L$26))),"")</f>
        <v>#VALUE!</v>
      </c>
      <c r="M472" s="42" t="e">
        <f>IF($C$24,[1]!obget([1]!obcall("",$C472,"get",[1]!obMake("","int",M$26))),"")</f>
        <v>#VALUE!</v>
      </c>
      <c r="N472" s="42" t="e">
        <f>IF($C$24,[1]!obget([1]!obcall("",$C472,"getAverage")),"")</f>
        <v>#VALUE!</v>
      </c>
    </row>
    <row r="473" spans="1:14" x14ac:dyDescent="0.3">
      <c r="A473" s="28" t="str">
        <f t="shared" si="7"/>
        <v/>
      </c>
      <c r="B473" s="42"/>
      <c r="C473" s="45" t="e">
        <f>IF($C$24,[1]!obcall("IM_"&amp;B473,$B$24,"[]",[1]!obMake("","int",ROW(B473)-ROW($B$27))),"")</f>
        <v>#VALUE!</v>
      </c>
      <c r="D473" s="42" t="e">
        <f>IF($C$24,[1]!obget([1]!obcall("",$C473,"get",[1]!obMake("","int",D$26))),"")</f>
        <v>#VALUE!</v>
      </c>
      <c r="E473" s="42" t="e">
        <f>IF($C$24,[1]!obget([1]!obcall("",$C473,"get",[1]!obMake("","int",E$26))),"")</f>
        <v>#VALUE!</v>
      </c>
      <c r="F473" s="42" t="e">
        <f>IF($C$24,[1]!obget([1]!obcall("",$C473,"get",[1]!obMake("","int",F$26))),"")</f>
        <v>#VALUE!</v>
      </c>
      <c r="G473" s="42" t="e">
        <f>IF($C$24,[1]!obget([1]!obcall("",$C473,"get",[1]!obMake("","int",G$26))),"")</f>
        <v>#VALUE!</v>
      </c>
      <c r="H473" s="42" t="e">
        <f>IF($C$24,[1]!obget([1]!obcall("",$C473,"get",[1]!obMake("","int",H$26))),"")</f>
        <v>#VALUE!</v>
      </c>
      <c r="I473" s="42" t="e">
        <f>IF($C$24,[1]!obget([1]!obcall("",$C473,"get",[1]!obMake("","int",I$26))),"")</f>
        <v>#VALUE!</v>
      </c>
      <c r="J473" s="42" t="e">
        <f>IF($C$24,[1]!obget([1]!obcall("",$C473,"get",[1]!obMake("","int",J$26))),"")</f>
        <v>#VALUE!</v>
      </c>
      <c r="K473" s="42" t="e">
        <f>IF($C$24,[1]!obget([1]!obcall("",$C473,"get",[1]!obMake("","int",K$26))),"")</f>
        <v>#VALUE!</v>
      </c>
      <c r="L473" s="42" t="e">
        <f>IF($C$24,[1]!obget([1]!obcall("",$C473,"get",[1]!obMake("","int",L$26))),"")</f>
        <v>#VALUE!</v>
      </c>
      <c r="M473" s="42" t="e">
        <f>IF($C$24,[1]!obget([1]!obcall("",$C473,"get",[1]!obMake("","int",M$26))),"")</f>
        <v>#VALUE!</v>
      </c>
      <c r="N473" s="42" t="e">
        <f>IF($C$24,[1]!obget([1]!obcall("",$C473,"getAverage")),"")</f>
        <v>#VALUE!</v>
      </c>
    </row>
    <row r="474" spans="1:14" x14ac:dyDescent="0.3">
      <c r="A474" s="28" t="str">
        <f t="shared" si="7"/>
        <v/>
      </c>
      <c r="B474" s="42"/>
      <c r="C474" s="45" t="e">
        <f>IF($C$24,[1]!obcall("IM_"&amp;B474,$B$24,"[]",[1]!obMake("","int",ROW(B474)-ROW($B$27))),"")</f>
        <v>#VALUE!</v>
      </c>
      <c r="D474" s="42" t="e">
        <f>IF($C$24,[1]!obget([1]!obcall("",$C474,"get",[1]!obMake("","int",D$26))),"")</f>
        <v>#VALUE!</v>
      </c>
      <c r="E474" s="42" t="e">
        <f>IF($C$24,[1]!obget([1]!obcall("",$C474,"get",[1]!obMake("","int",E$26))),"")</f>
        <v>#VALUE!</v>
      </c>
      <c r="F474" s="42" t="e">
        <f>IF($C$24,[1]!obget([1]!obcall("",$C474,"get",[1]!obMake("","int",F$26))),"")</f>
        <v>#VALUE!</v>
      </c>
      <c r="G474" s="42" t="e">
        <f>IF($C$24,[1]!obget([1]!obcall("",$C474,"get",[1]!obMake("","int",G$26))),"")</f>
        <v>#VALUE!</v>
      </c>
      <c r="H474" s="42" t="e">
        <f>IF($C$24,[1]!obget([1]!obcall("",$C474,"get",[1]!obMake("","int",H$26))),"")</f>
        <v>#VALUE!</v>
      </c>
      <c r="I474" s="42" t="e">
        <f>IF($C$24,[1]!obget([1]!obcall("",$C474,"get",[1]!obMake("","int",I$26))),"")</f>
        <v>#VALUE!</v>
      </c>
      <c r="J474" s="42" t="e">
        <f>IF($C$24,[1]!obget([1]!obcall("",$C474,"get",[1]!obMake("","int",J$26))),"")</f>
        <v>#VALUE!</v>
      </c>
      <c r="K474" s="42" t="e">
        <f>IF($C$24,[1]!obget([1]!obcall("",$C474,"get",[1]!obMake("","int",K$26))),"")</f>
        <v>#VALUE!</v>
      </c>
      <c r="L474" s="42" t="e">
        <f>IF($C$24,[1]!obget([1]!obcall("",$C474,"get",[1]!obMake("","int",L$26))),"")</f>
        <v>#VALUE!</v>
      </c>
      <c r="M474" s="42" t="e">
        <f>IF($C$24,[1]!obget([1]!obcall("",$C474,"get",[1]!obMake("","int",M$26))),"")</f>
        <v>#VALUE!</v>
      </c>
      <c r="N474" s="42" t="e">
        <f>IF($C$24,[1]!obget([1]!obcall("",$C474,"getAverage")),"")</f>
        <v>#VALUE!</v>
      </c>
    </row>
    <row r="475" spans="1:14" x14ac:dyDescent="0.3">
      <c r="A475" s="28" t="str">
        <f t="shared" si="7"/>
        <v/>
      </c>
      <c r="B475" s="42"/>
      <c r="C475" s="45" t="e">
        <f>IF($C$24,[1]!obcall("IM_"&amp;B475,$B$24,"[]",[1]!obMake("","int",ROW(B475)-ROW($B$27))),"")</f>
        <v>#VALUE!</v>
      </c>
      <c r="D475" s="42" t="e">
        <f>IF($C$24,[1]!obget([1]!obcall("",$C475,"get",[1]!obMake("","int",D$26))),"")</f>
        <v>#VALUE!</v>
      </c>
      <c r="E475" s="42" t="e">
        <f>IF($C$24,[1]!obget([1]!obcall("",$C475,"get",[1]!obMake("","int",E$26))),"")</f>
        <v>#VALUE!</v>
      </c>
      <c r="F475" s="42" t="e">
        <f>IF($C$24,[1]!obget([1]!obcall("",$C475,"get",[1]!obMake("","int",F$26))),"")</f>
        <v>#VALUE!</v>
      </c>
      <c r="G475" s="42" t="e">
        <f>IF($C$24,[1]!obget([1]!obcall("",$C475,"get",[1]!obMake("","int",G$26))),"")</f>
        <v>#VALUE!</v>
      </c>
      <c r="H475" s="42" t="e">
        <f>IF($C$24,[1]!obget([1]!obcall("",$C475,"get",[1]!obMake("","int",H$26))),"")</f>
        <v>#VALUE!</v>
      </c>
      <c r="I475" s="42" t="e">
        <f>IF($C$24,[1]!obget([1]!obcall("",$C475,"get",[1]!obMake("","int",I$26))),"")</f>
        <v>#VALUE!</v>
      </c>
      <c r="J475" s="42" t="e">
        <f>IF($C$24,[1]!obget([1]!obcall("",$C475,"get",[1]!obMake("","int",J$26))),"")</f>
        <v>#VALUE!</v>
      </c>
      <c r="K475" s="42" t="e">
        <f>IF($C$24,[1]!obget([1]!obcall("",$C475,"get",[1]!obMake("","int",K$26))),"")</f>
        <v>#VALUE!</v>
      </c>
      <c r="L475" s="42" t="e">
        <f>IF($C$24,[1]!obget([1]!obcall("",$C475,"get",[1]!obMake("","int",L$26))),"")</f>
        <v>#VALUE!</v>
      </c>
      <c r="M475" s="42" t="e">
        <f>IF($C$24,[1]!obget([1]!obcall("",$C475,"get",[1]!obMake("","int",M$26))),"")</f>
        <v>#VALUE!</v>
      </c>
      <c r="N475" s="42" t="e">
        <f>IF($C$24,[1]!obget([1]!obcall("",$C475,"getAverage")),"")</f>
        <v>#VALUE!</v>
      </c>
    </row>
    <row r="476" spans="1:14" x14ac:dyDescent="0.3">
      <c r="A476" s="28" t="str">
        <f t="shared" si="7"/>
        <v/>
      </c>
      <c r="B476" s="42"/>
      <c r="C476" s="45" t="e">
        <f>IF($C$24,[1]!obcall("IM_"&amp;B476,$B$24,"[]",[1]!obMake("","int",ROW(B476)-ROW($B$27))),"")</f>
        <v>#VALUE!</v>
      </c>
      <c r="D476" s="42" t="e">
        <f>IF($C$24,[1]!obget([1]!obcall("",$C476,"get",[1]!obMake("","int",D$26))),"")</f>
        <v>#VALUE!</v>
      </c>
      <c r="E476" s="42" t="e">
        <f>IF($C$24,[1]!obget([1]!obcall("",$C476,"get",[1]!obMake("","int",E$26))),"")</f>
        <v>#VALUE!</v>
      </c>
      <c r="F476" s="42" t="e">
        <f>IF($C$24,[1]!obget([1]!obcall("",$C476,"get",[1]!obMake("","int",F$26))),"")</f>
        <v>#VALUE!</v>
      </c>
      <c r="G476" s="42" t="e">
        <f>IF($C$24,[1]!obget([1]!obcall("",$C476,"get",[1]!obMake("","int",G$26))),"")</f>
        <v>#VALUE!</v>
      </c>
      <c r="H476" s="42" t="e">
        <f>IF($C$24,[1]!obget([1]!obcall("",$C476,"get",[1]!obMake("","int",H$26))),"")</f>
        <v>#VALUE!</v>
      </c>
      <c r="I476" s="42" t="e">
        <f>IF($C$24,[1]!obget([1]!obcall("",$C476,"get",[1]!obMake("","int",I$26))),"")</f>
        <v>#VALUE!</v>
      </c>
      <c r="J476" s="42" t="e">
        <f>IF($C$24,[1]!obget([1]!obcall("",$C476,"get",[1]!obMake("","int",J$26))),"")</f>
        <v>#VALUE!</v>
      </c>
      <c r="K476" s="42" t="e">
        <f>IF($C$24,[1]!obget([1]!obcall("",$C476,"get",[1]!obMake("","int",K$26))),"")</f>
        <v>#VALUE!</v>
      </c>
      <c r="L476" s="42" t="e">
        <f>IF($C$24,[1]!obget([1]!obcall("",$C476,"get",[1]!obMake("","int",L$26))),"")</f>
        <v>#VALUE!</v>
      </c>
      <c r="M476" s="42" t="e">
        <f>IF($C$24,[1]!obget([1]!obcall("",$C476,"get",[1]!obMake("","int",M$26))),"")</f>
        <v>#VALUE!</v>
      </c>
      <c r="N476" s="42" t="e">
        <f>IF($C$24,[1]!obget([1]!obcall("",$C476,"getAverage")),"")</f>
        <v>#VALUE!</v>
      </c>
    </row>
    <row r="477" spans="1:14" x14ac:dyDescent="0.3">
      <c r="A477" s="28">
        <f t="shared" ref="A477:A540" si="8">IF($C$24,IF(MOD((ROW(A477)-ROW($A$27))*$C$20,$C$21/10)&lt;0.0001,(ROW(A477)-ROW($A$27))*$C$20,""),"")</f>
        <v>45</v>
      </c>
      <c r="B477" s="42"/>
      <c r="C477" s="45" t="e">
        <f>IF($C$24,[1]!obcall("IM_"&amp;B477,$B$24,"[]",[1]!obMake("","int",ROW(B477)-ROW($B$27))),"")</f>
        <v>#VALUE!</v>
      </c>
      <c r="D477" s="42" t="e">
        <f>IF($C$24,[1]!obget([1]!obcall("",$C477,"get",[1]!obMake("","int",D$26))),"")</f>
        <v>#VALUE!</v>
      </c>
      <c r="E477" s="42" t="e">
        <f>IF($C$24,[1]!obget([1]!obcall("",$C477,"get",[1]!obMake("","int",E$26))),"")</f>
        <v>#VALUE!</v>
      </c>
      <c r="F477" s="42" t="e">
        <f>IF($C$24,[1]!obget([1]!obcall("",$C477,"get",[1]!obMake("","int",F$26))),"")</f>
        <v>#VALUE!</v>
      </c>
      <c r="G477" s="42" t="e">
        <f>IF($C$24,[1]!obget([1]!obcall("",$C477,"get",[1]!obMake("","int",G$26))),"")</f>
        <v>#VALUE!</v>
      </c>
      <c r="H477" s="42" t="e">
        <f>IF($C$24,[1]!obget([1]!obcall("",$C477,"get",[1]!obMake("","int",H$26))),"")</f>
        <v>#VALUE!</v>
      </c>
      <c r="I477" s="42" t="e">
        <f>IF($C$24,[1]!obget([1]!obcall("",$C477,"get",[1]!obMake("","int",I$26))),"")</f>
        <v>#VALUE!</v>
      </c>
      <c r="J477" s="42" t="e">
        <f>IF($C$24,[1]!obget([1]!obcall("",$C477,"get",[1]!obMake("","int",J$26))),"")</f>
        <v>#VALUE!</v>
      </c>
      <c r="K477" s="42" t="e">
        <f>IF($C$24,[1]!obget([1]!obcall("",$C477,"get",[1]!obMake("","int",K$26))),"")</f>
        <v>#VALUE!</v>
      </c>
      <c r="L477" s="42" t="e">
        <f>IF($C$24,[1]!obget([1]!obcall("",$C477,"get",[1]!obMake("","int",L$26))),"")</f>
        <v>#VALUE!</v>
      </c>
      <c r="M477" s="42" t="e">
        <f>IF($C$24,[1]!obget([1]!obcall("",$C477,"get",[1]!obMake("","int",M$26))),"")</f>
        <v>#VALUE!</v>
      </c>
      <c r="N477" s="42" t="e">
        <f>IF($C$24,[1]!obget([1]!obcall("",$C477,"getAverage")),"")</f>
        <v>#VALUE!</v>
      </c>
    </row>
    <row r="478" spans="1:14" x14ac:dyDescent="0.3">
      <c r="A478" s="28" t="str">
        <f t="shared" si="8"/>
        <v/>
      </c>
      <c r="B478" s="42"/>
      <c r="C478" s="45" t="e">
        <f>IF($C$24,[1]!obcall("IM_"&amp;B478,$B$24,"[]",[1]!obMake("","int",ROW(B478)-ROW($B$27))),"")</f>
        <v>#VALUE!</v>
      </c>
      <c r="D478" s="42" t="e">
        <f>IF($C$24,[1]!obget([1]!obcall("",$C478,"get",[1]!obMake("","int",D$26))),"")</f>
        <v>#VALUE!</v>
      </c>
      <c r="E478" s="42" t="e">
        <f>IF($C$24,[1]!obget([1]!obcall("",$C478,"get",[1]!obMake("","int",E$26))),"")</f>
        <v>#VALUE!</v>
      </c>
      <c r="F478" s="42" t="e">
        <f>IF($C$24,[1]!obget([1]!obcall("",$C478,"get",[1]!obMake("","int",F$26))),"")</f>
        <v>#VALUE!</v>
      </c>
      <c r="G478" s="42" t="e">
        <f>IF($C$24,[1]!obget([1]!obcall("",$C478,"get",[1]!obMake("","int",G$26))),"")</f>
        <v>#VALUE!</v>
      </c>
      <c r="H478" s="42" t="e">
        <f>IF($C$24,[1]!obget([1]!obcall("",$C478,"get",[1]!obMake("","int",H$26))),"")</f>
        <v>#VALUE!</v>
      </c>
      <c r="I478" s="42" t="e">
        <f>IF($C$24,[1]!obget([1]!obcall("",$C478,"get",[1]!obMake("","int",I$26))),"")</f>
        <v>#VALUE!</v>
      </c>
      <c r="J478" s="42" t="e">
        <f>IF($C$24,[1]!obget([1]!obcall("",$C478,"get",[1]!obMake("","int",J$26))),"")</f>
        <v>#VALUE!</v>
      </c>
      <c r="K478" s="42" t="e">
        <f>IF($C$24,[1]!obget([1]!obcall("",$C478,"get",[1]!obMake("","int",K$26))),"")</f>
        <v>#VALUE!</v>
      </c>
      <c r="L478" s="42" t="e">
        <f>IF($C$24,[1]!obget([1]!obcall("",$C478,"get",[1]!obMake("","int",L$26))),"")</f>
        <v>#VALUE!</v>
      </c>
      <c r="M478" s="42" t="e">
        <f>IF($C$24,[1]!obget([1]!obcall("",$C478,"get",[1]!obMake("","int",M$26))),"")</f>
        <v>#VALUE!</v>
      </c>
      <c r="N478" s="42" t="e">
        <f>IF($C$24,[1]!obget([1]!obcall("",$C478,"getAverage")),"")</f>
        <v>#VALUE!</v>
      </c>
    </row>
    <row r="479" spans="1:14" x14ac:dyDescent="0.3">
      <c r="A479" s="28" t="str">
        <f t="shared" si="8"/>
        <v/>
      </c>
      <c r="B479" s="42"/>
      <c r="C479" s="45" t="e">
        <f>IF($C$24,[1]!obcall("IM_"&amp;B479,$B$24,"[]",[1]!obMake("","int",ROW(B479)-ROW($B$27))),"")</f>
        <v>#VALUE!</v>
      </c>
      <c r="D479" s="42" t="e">
        <f>IF($C$24,[1]!obget([1]!obcall("",$C479,"get",[1]!obMake("","int",D$26))),"")</f>
        <v>#VALUE!</v>
      </c>
      <c r="E479" s="42" t="e">
        <f>IF($C$24,[1]!obget([1]!obcall("",$C479,"get",[1]!obMake("","int",E$26))),"")</f>
        <v>#VALUE!</v>
      </c>
      <c r="F479" s="42" t="e">
        <f>IF($C$24,[1]!obget([1]!obcall("",$C479,"get",[1]!obMake("","int",F$26))),"")</f>
        <v>#VALUE!</v>
      </c>
      <c r="G479" s="42" t="e">
        <f>IF($C$24,[1]!obget([1]!obcall("",$C479,"get",[1]!obMake("","int",G$26))),"")</f>
        <v>#VALUE!</v>
      </c>
      <c r="H479" s="42" t="e">
        <f>IF($C$24,[1]!obget([1]!obcall("",$C479,"get",[1]!obMake("","int",H$26))),"")</f>
        <v>#VALUE!</v>
      </c>
      <c r="I479" s="42" t="e">
        <f>IF($C$24,[1]!obget([1]!obcall("",$C479,"get",[1]!obMake("","int",I$26))),"")</f>
        <v>#VALUE!</v>
      </c>
      <c r="J479" s="42" t="e">
        <f>IF($C$24,[1]!obget([1]!obcall("",$C479,"get",[1]!obMake("","int",J$26))),"")</f>
        <v>#VALUE!</v>
      </c>
      <c r="K479" s="42" t="e">
        <f>IF($C$24,[1]!obget([1]!obcall("",$C479,"get",[1]!obMake("","int",K$26))),"")</f>
        <v>#VALUE!</v>
      </c>
      <c r="L479" s="42" t="e">
        <f>IF($C$24,[1]!obget([1]!obcall("",$C479,"get",[1]!obMake("","int",L$26))),"")</f>
        <v>#VALUE!</v>
      </c>
      <c r="M479" s="42" t="e">
        <f>IF($C$24,[1]!obget([1]!obcall("",$C479,"get",[1]!obMake("","int",M$26))),"")</f>
        <v>#VALUE!</v>
      </c>
      <c r="N479" s="42" t="e">
        <f>IF($C$24,[1]!obget([1]!obcall("",$C479,"getAverage")),"")</f>
        <v>#VALUE!</v>
      </c>
    </row>
    <row r="480" spans="1:14" x14ac:dyDescent="0.3">
      <c r="A480" s="28" t="str">
        <f t="shared" si="8"/>
        <v/>
      </c>
      <c r="B480" s="42"/>
      <c r="C480" s="45" t="e">
        <f>IF($C$24,[1]!obcall("IM_"&amp;B480,$B$24,"[]",[1]!obMake("","int",ROW(B480)-ROW($B$27))),"")</f>
        <v>#VALUE!</v>
      </c>
      <c r="D480" s="42" t="e">
        <f>IF($C$24,[1]!obget([1]!obcall("",$C480,"get",[1]!obMake("","int",D$26))),"")</f>
        <v>#VALUE!</v>
      </c>
      <c r="E480" s="42" t="e">
        <f>IF($C$24,[1]!obget([1]!obcall("",$C480,"get",[1]!obMake("","int",E$26))),"")</f>
        <v>#VALUE!</v>
      </c>
      <c r="F480" s="42" t="e">
        <f>IF($C$24,[1]!obget([1]!obcall("",$C480,"get",[1]!obMake("","int",F$26))),"")</f>
        <v>#VALUE!</v>
      </c>
      <c r="G480" s="42" t="e">
        <f>IF($C$24,[1]!obget([1]!obcall("",$C480,"get",[1]!obMake("","int",G$26))),"")</f>
        <v>#VALUE!</v>
      </c>
      <c r="H480" s="42" t="e">
        <f>IF($C$24,[1]!obget([1]!obcall("",$C480,"get",[1]!obMake("","int",H$26))),"")</f>
        <v>#VALUE!</v>
      </c>
      <c r="I480" s="42" t="e">
        <f>IF($C$24,[1]!obget([1]!obcall("",$C480,"get",[1]!obMake("","int",I$26))),"")</f>
        <v>#VALUE!</v>
      </c>
      <c r="J480" s="42" t="e">
        <f>IF($C$24,[1]!obget([1]!obcall("",$C480,"get",[1]!obMake("","int",J$26))),"")</f>
        <v>#VALUE!</v>
      </c>
      <c r="K480" s="42" t="e">
        <f>IF($C$24,[1]!obget([1]!obcall("",$C480,"get",[1]!obMake("","int",K$26))),"")</f>
        <v>#VALUE!</v>
      </c>
      <c r="L480" s="42" t="e">
        <f>IF($C$24,[1]!obget([1]!obcall("",$C480,"get",[1]!obMake("","int",L$26))),"")</f>
        <v>#VALUE!</v>
      </c>
      <c r="M480" s="42" t="e">
        <f>IF($C$24,[1]!obget([1]!obcall("",$C480,"get",[1]!obMake("","int",M$26))),"")</f>
        <v>#VALUE!</v>
      </c>
      <c r="N480" s="42" t="e">
        <f>IF($C$24,[1]!obget([1]!obcall("",$C480,"getAverage")),"")</f>
        <v>#VALUE!</v>
      </c>
    </row>
    <row r="481" spans="1:14" x14ac:dyDescent="0.3">
      <c r="A481" s="28" t="str">
        <f t="shared" si="8"/>
        <v/>
      </c>
      <c r="B481" s="42"/>
      <c r="C481" s="45" t="e">
        <f>IF($C$24,[1]!obcall("IM_"&amp;B481,$B$24,"[]",[1]!obMake("","int",ROW(B481)-ROW($B$27))),"")</f>
        <v>#VALUE!</v>
      </c>
      <c r="D481" s="42" t="e">
        <f>IF($C$24,[1]!obget([1]!obcall("",$C481,"get",[1]!obMake("","int",D$26))),"")</f>
        <v>#VALUE!</v>
      </c>
      <c r="E481" s="42" t="e">
        <f>IF($C$24,[1]!obget([1]!obcall("",$C481,"get",[1]!obMake("","int",E$26))),"")</f>
        <v>#VALUE!</v>
      </c>
      <c r="F481" s="42" t="e">
        <f>IF($C$24,[1]!obget([1]!obcall("",$C481,"get",[1]!obMake("","int",F$26))),"")</f>
        <v>#VALUE!</v>
      </c>
      <c r="G481" s="42" t="e">
        <f>IF($C$24,[1]!obget([1]!obcall("",$C481,"get",[1]!obMake("","int",G$26))),"")</f>
        <v>#VALUE!</v>
      </c>
      <c r="H481" s="42" t="e">
        <f>IF($C$24,[1]!obget([1]!obcall("",$C481,"get",[1]!obMake("","int",H$26))),"")</f>
        <v>#VALUE!</v>
      </c>
      <c r="I481" s="42" t="e">
        <f>IF($C$24,[1]!obget([1]!obcall("",$C481,"get",[1]!obMake("","int",I$26))),"")</f>
        <v>#VALUE!</v>
      </c>
      <c r="J481" s="42" t="e">
        <f>IF($C$24,[1]!obget([1]!obcall("",$C481,"get",[1]!obMake("","int",J$26))),"")</f>
        <v>#VALUE!</v>
      </c>
      <c r="K481" s="42" t="e">
        <f>IF($C$24,[1]!obget([1]!obcall("",$C481,"get",[1]!obMake("","int",K$26))),"")</f>
        <v>#VALUE!</v>
      </c>
      <c r="L481" s="42" t="e">
        <f>IF($C$24,[1]!obget([1]!obcall("",$C481,"get",[1]!obMake("","int",L$26))),"")</f>
        <v>#VALUE!</v>
      </c>
      <c r="M481" s="42" t="e">
        <f>IF($C$24,[1]!obget([1]!obcall("",$C481,"get",[1]!obMake("","int",M$26))),"")</f>
        <v>#VALUE!</v>
      </c>
      <c r="N481" s="42" t="e">
        <f>IF($C$24,[1]!obget([1]!obcall("",$C481,"getAverage")),"")</f>
        <v>#VALUE!</v>
      </c>
    </row>
    <row r="482" spans="1:14" x14ac:dyDescent="0.3">
      <c r="A482" s="28">
        <f t="shared" si="8"/>
        <v>45.5</v>
      </c>
      <c r="B482" s="42"/>
      <c r="C482" s="45" t="e">
        <f>IF($C$24,[1]!obcall("IM_"&amp;B482,$B$24,"[]",[1]!obMake("","int",ROW(B482)-ROW($B$27))),"")</f>
        <v>#VALUE!</v>
      </c>
      <c r="D482" s="42" t="e">
        <f>IF($C$24,[1]!obget([1]!obcall("",$C482,"get",[1]!obMake("","int",D$26))),"")</f>
        <v>#VALUE!</v>
      </c>
      <c r="E482" s="42" t="e">
        <f>IF($C$24,[1]!obget([1]!obcall("",$C482,"get",[1]!obMake("","int",E$26))),"")</f>
        <v>#VALUE!</v>
      </c>
      <c r="F482" s="42" t="e">
        <f>IF($C$24,[1]!obget([1]!obcall("",$C482,"get",[1]!obMake("","int",F$26))),"")</f>
        <v>#VALUE!</v>
      </c>
      <c r="G482" s="42" t="e">
        <f>IF($C$24,[1]!obget([1]!obcall("",$C482,"get",[1]!obMake("","int",G$26))),"")</f>
        <v>#VALUE!</v>
      </c>
      <c r="H482" s="42" t="e">
        <f>IF($C$24,[1]!obget([1]!obcall("",$C482,"get",[1]!obMake("","int",H$26))),"")</f>
        <v>#VALUE!</v>
      </c>
      <c r="I482" s="42" t="e">
        <f>IF($C$24,[1]!obget([1]!obcall("",$C482,"get",[1]!obMake("","int",I$26))),"")</f>
        <v>#VALUE!</v>
      </c>
      <c r="J482" s="42" t="e">
        <f>IF($C$24,[1]!obget([1]!obcall("",$C482,"get",[1]!obMake("","int",J$26))),"")</f>
        <v>#VALUE!</v>
      </c>
      <c r="K482" s="42" t="e">
        <f>IF($C$24,[1]!obget([1]!obcall("",$C482,"get",[1]!obMake("","int",K$26))),"")</f>
        <v>#VALUE!</v>
      </c>
      <c r="L482" s="42" t="e">
        <f>IF($C$24,[1]!obget([1]!obcall("",$C482,"get",[1]!obMake("","int",L$26))),"")</f>
        <v>#VALUE!</v>
      </c>
      <c r="M482" s="42" t="e">
        <f>IF($C$24,[1]!obget([1]!obcall("",$C482,"get",[1]!obMake("","int",M$26))),"")</f>
        <v>#VALUE!</v>
      </c>
      <c r="N482" s="42" t="e">
        <f>IF($C$24,[1]!obget([1]!obcall("",$C482,"getAverage")),"")</f>
        <v>#VALUE!</v>
      </c>
    </row>
    <row r="483" spans="1:14" x14ac:dyDescent="0.3">
      <c r="A483" s="28" t="str">
        <f t="shared" si="8"/>
        <v/>
      </c>
      <c r="B483" s="42"/>
      <c r="C483" s="45" t="e">
        <f>IF($C$24,[1]!obcall("IM_"&amp;B483,$B$24,"[]",[1]!obMake("","int",ROW(B483)-ROW($B$27))),"")</f>
        <v>#VALUE!</v>
      </c>
      <c r="D483" s="42" t="e">
        <f>IF($C$24,[1]!obget([1]!obcall("",$C483,"get",[1]!obMake("","int",D$26))),"")</f>
        <v>#VALUE!</v>
      </c>
      <c r="E483" s="42" t="e">
        <f>IF($C$24,[1]!obget([1]!obcall("",$C483,"get",[1]!obMake("","int",E$26))),"")</f>
        <v>#VALUE!</v>
      </c>
      <c r="F483" s="42" t="e">
        <f>IF($C$24,[1]!obget([1]!obcall("",$C483,"get",[1]!obMake("","int",F$26))),"")</f>
        <v>#VALUE!</v>
      </c>
      <c r="G483" s="42" t="e">
        <f>IF($C$24,[1]!obget([1]!obcall("",$C483,"get",[1]!obMake("","int",G$26))),"")</f>
        <v>#VALUE!</v>
      </c>
      <c r="H483" s="42" t="e">
        <f>IF($C$24,[1]!obget([1]!obcall("",$C483,"get",[1]!obMake("","int",H$26))),"")</f>
        <v>#VALUE!</v>
      </c>
      <c r="I483" s="42" t="e">
        <f>IF($C$24,[1]!obget([1]!obcall("",$C483,"get",[1]!obMake("","int",I$26))),"")</f>
        <v>#VALUE!</v>
      </c>
      <c r="J483" s="42" t="e">
        <f>IF($C$24,[1]!obget([1]!obcall("",$C483,"get",[1]!obMake("","int",J$26))),"")</f>
        <v>#VALUE!</v>
      </c>
      <c r="K483" s="42" t="e">
        <f>IF($C$24,[1]!obget([1]!obcall("",$C483,"get",[1]!obMake("","int",K$26))),"")</f>
        <v>#VALUE!</v>
      </c>
      <c r="L483" s="42" t="e">
        <f>IF($C$24,[1]!obget([1]!obcall("",$C483,"get",[1]!obMake("","int",L$26))),"")</f>
        <v>#VALUE!</v>
      </c>
      <c r="M483" s="42" t="e">
        <f>IF($C$24,[1]!obget([1]!obcall("",$C483,"get",[1]!obMake("","int",M$26))),"")</f>
        <v>#VALUE!</v>
      </c>
      <c r="N483" s="42" t="e">
        <f>IF($C$24,[1]!obget([1]!obcall("",$C483,"getAverage")),"")</f>
        <v>#VALUE!</v>
      </c>
    </row>
    <row r="484" spans="1:14" x14ac:dyDescent="0.3">
      <c r="A484" s="28" t="str">
        <f t="shared" si="8"/>
        <v/>
      </c>
      <c r="B484" s="42"/>
      <c r="C484" s="45" t="e">
        <f>IF($C$24,[1]!obcall("IM_"&amp;B484,$B$24,"[]",[1]!obMake("","int",ROW(B484)-ROW($B$27))),"")</f>
        <v>#VALUE!</v>
      </c>
      <c r="D484" s="42" t="e">
        <f>IF($C$24,[1]!obget([1]!obcall("",$C484,"get",[1]!obMake("","int",D$26))),"")</f>
        <v>#VALUE!</v>
      </c>
      <c r="E484" s="42" t="e">
        <f>IF($C$24,[1]!obget([1]!obcall("",$C484,"get",[1]!obMake("","int",E$26))),"")</f>
        <v>#VALUE!</v>
      </c>
      <c r="F484" s="42" t="e">
        <f>IF($C$24,[1]!obget([1]!obcall("",$C484,"get",[1]!obMake("","int",F$26))),"")</f>
        <v>#VALUE!</v>
      </c>
      <c r="G484" s="42" t="e">
        <f>IF($C$24,[1]!obget([1]!obcall("",$C484,"get",[1]!obMake("","int",G$26))),"")</f>
        <v>#VALUE!</v>
      </c>
      <c r="H484" s="42" t="e">
        <f>IF($C$24,[1]!obget([1]!obcall("",$C484,"get",[1]!obMake("","int",H$26))),"")</f>
        <v>#VALUE!</v>
      </c>
      <c r="I484" s="42" t="e">
        <f>IF($C$24,[1]!obget([1]!obcall("",$C484,"get",[1]!obMake("","int",I$26))),"")</f>
        <v>#VALUE!</v>
      </c>
      <c r="J484" s="42" t="e">
        <f>IF($C$24,[1]!obget([1]!obcall("",$C484,"get",[1]!obMake("","int",J$26))),"")</f>
        <v>#VALUE!</v>
      </c>
      <c r="K484" s="42" t="e">
        <f>IF($C$24,[1]!obget([1]!obcall("",$C484,"get",[1]!obMake("","int",K$26))),"")</f>
        <v>#VALUE!</v>
      </c>
      <c r="L484" s="42" t="e">
        <f>IF($C$24,[1]!obget([1]!obcall("",$C484,"get",[1]!obMake("","int",L$26))),"")</f>
        <v>#VALUE!</v>
      </c>
      <c r="M484" s="42" t="e">
        <f>IF($C$24,[1]!obget([1]!obcall("",$C484,"get",[1]!obMake("","int",M$26))),"")</f>
        <v>#VALUE!</v>
      </c>
      <c r="N484" s="42" t="e">
        <f>IF($C$24,[1]!obget([1]!obcall("",$C484,"getAverage")),"")</f>
        <v>#VALUE!</v>
      </c>
    </row>
    <row r="485" spans="1:14" x14ac:dyDescent="0.3">
      <c r="A485" s="28" t="str">
        <f t="shared" si="8"/>
        <v/>
      </c>
      <c r="B485" s="42"/>
      <c r="C485" s="45" t="e">
        <f>IF($C$24,[1]!obcall("IM_"&amp;B485,$B$24,"[]",[1]!obMake("","int",ROW(B485)-ROW($B$27))),"")</f>
        <v>#VALUE!</v>
      </c>
      <c r="D485" s="42" t="e">
        <f>IF($C$24,[1]!obget([1]!obcall("",$C485,"get",[1]!obMake("","int",D$26))),"")</f>
        <v>#VALUE!</v>
      </c>
      <c r="E485" s="42" t="e">
        <f>IF($C$24,[1]!obget([1]!obcall("",$C485,"get",[1]!obMake("","int",E$26))),"")</f>
        <v>#VALUE!</v>
      </c>
      <c r="F485" s="42" t="e">
        <f>IF($C$24,[1]!obget([1]!obcall("",$C485,"get",[1]!obMake("","int",F$26))),"")</f>
        <v>#VALUE!</v>
      </c>
      <c r="G485" s="42" t="e">
        <f>IF($C$24,[1]!obget([1]!obcall("",$C485,"get",[1]!obMake("","int",G$26))),"")</f>
        <v>#VALUE!</v>
      </c>
      <c r="H485" s="42" t="e">
        <f>IF($C$24,[1]!obget([1]!obcall("",$C485,"get",[1]!obMake("","int",H$26))),"")</f>
        <v>#VALUE!</v>
      </c>
      <c r="I485" s="42" t="e">
        <f>IF($C$24,[1]!obget([1]!obcall("",$C485,"get",[1]!obMake("","int",I$26))),"")</f>
        <v>#VALUE!</v>
      </c>
      <c r="J485" s="42" t="e">
        <f>IF($C$24,[1]!obget([1]!obcall("",$C485,"get",[1]!obMake("","int",J$26))),"")</f>
        <v>#VALUE!</v>
      </c>
      <c r="K485" s="42" t="e">
        <f>IF($C$24,[1]!obget([1]!obcall("",$C485,"get",[1]!obMake("","int",K$26))),"")</f>
        <v>#VALUE!</v>
      </c>
      <c r="L485" s="42" t="e">
        <f>IF($C$24,[1]!obget([1]!obcall("",$C485,"get",[1]!obMake("","int",L$26))),"")</f>
        <v>#VALUE!</v>
      </c>
      <c r="M485" s="42" t="e">
        <f>IF($C$24,[1]!obget([1]!obcall("",$C485,"get",[1]!obMake("","int",M$26))),"")</f>
        <v>#VALUE!</v>
      </c>
      <c r="N485" s="42" t="e">
        <f>IF($C$24,[1]!obget([1]!obcall("",$C485,"getAverage")),"")</f>
        <v>#VALUE!</v>
      </c>
    </row>
    <row r="486" spans="1:14" x14ac:dyDescent="0.3">
      <c r="A486" s="28" t="str">
        <f t="shared" si="8"/>
        <v/>
      </c>
      <c r="B486" s="42"/>
      <c r="C486" s="45" t="e">
        <f>IF($C$24,[1]!obcall("IM_"&amp;B486,$B$24,"[]",[1]!obMake("","int",ROW(B486)-ROW($B$27))),"")</f>
        <v>#VALUE!</v>
      </c>
      <c r="D486" s="42" t="e">
        <f>IF($C$24,[1]!obget([1]!obcall("",$C486,"get",[1]!obMake("","int",D$26))),"")</f>
        <v>#VALUE!</v>
      </c>
      <c r="E486" s="42" t="e">
        <f>IF($C$24,[1]!obget([1]!obcall("",$C486,"get",[1]!obMake("","int",E$26))),"")</f>
        <v>#VALUE!</v>
      </c>
      <c r="F486" s="42" t="e">
        <f>IF($C$24,[1]!obget([1]!obcall("",$C486,"get",[1]!obMake("","int",F$26))),"")</f>
        <v>#VALUE!</v>
      </c>
      <c r="G486" s="42" t="e">
        <f>IF($C$24,[1]!obget([1]!obcall("",$C486,"get",[1]!obMake("","int",G$26))),"")</f>
        <v>#VALUE!</v>
      </c>
      <c r="H486" s="42" t="e">
        <f>IF($C$24,[1]!obget([1]!obcall("",$C486,"get",[1]!obMake("","int",H$26))),"")</f>
        <v>#VALUE!</v>
      </c>
      <c r="I486" s="42" t="e">
        <f>IF($C$24,[1]!obget([1]!obcall("",$C486,"get",[1]!obMake("","int",I$26))),"")</f>
        <v>#VALUE!</v>
      </c>
      <c r="J486" s="42" t="e">
        <f>IF($C$24,[1]!obget([1]!obcall("",$C486,"get",[1]!obMake("","int",J$26))),"")</f>
        <v>#VALUE!</v>
      </c>
      <c r="K486" s="42" t="e">
        <f>IF($C$24,[1]!obget([1]!obcall("",$C486,"get",[1]!obMake("","int",K$26))),"")</f>
        <v>#VALUE!</v>
      </c>
      <c r="L486" s="42" t="e">
        <f>IF($C$24,[1]!obget([1]!obcall("",$C486,"get",[1]!obMake("","int",L$26))),"")</f>
        <v>#VALUE!</v>
      </c>
      <c r="M486" s="42" t="e">
        <f>IF($C$24,[1]!obget([1]!obcall("",$C486,"get",[1]!obMake("","int",M$26))),"")</f>
        <v>#VALUE!</v>
      </c>
      <c r="N486" s="42" t="e">
        <f>IF($C$24,[1]!obget([1]!obcall("",$C486,"getAverage")),"")</f>
        <v>#VALUE!</v>
      </c>
    </row>
    <row r="487" spans="1:14" x14ac:dyDescent="0.3">
      <c r="A487" s="28">
        <f t="shared" si="8"/>
        <v>46</v>
      </c>
      <c r="B487" s="42"/>
      <c r="C487" s="45" t="e">
        <f>IF($C$24,[1]!obcall("IM_"&amp;B487,$B$24,"[]",[1]!obMake("","int",ROW(B487)-ROW($B$27))),"")</f>
        <v>#VALUE!</v>
      </c>
      <c r="D487" s="42" t="e">
        <f>IF($C$24,[1]!obget([1]!obcall("",$C487,"get",[1]!obMake("","int",D$26))),"")</f>
        <v>#VALUE!</v>
      </c>
      <c r="E487" s="42" t="e">
        <f>IF($C$24,[1]!obget([1]!obcall("",$C487,"get",[1]!obMake("","int",E$26))),"")</f>
        <v>#VALUE!</v>
      </c>
      <c r="F487" s="42" t="e">
        <f>IF($C$24,[1]!obget([1]!obcall("",$C487,"get",[1]!obMake("","int",F$26))),"")</f>
        <v>#VALUE!</v>
      </c>
      <c r="G487" s="42" t="e">
        <f>IF($C$24,[1]!obget([1]!obcall("",$C487,"get",[1]!obMake("","int",G$26))),"")</f>
        <v>#VALUE!</v>
      </c>
      <c r="H487" s="42" t="e">
        <f>IF($C$24,[1]!obget([1]!obcall("",$C487,"get",[1]!obMake("","int",H$26))),"")</f>
        <v>#VALUE!</v>
      </c>
      <c r="I487" s="42" t="e">
        <f>IF($C$24,[1]!obget([1]!obcall("",$C487,"get",[1]!obMake("","int",I$26))),"")</f>
        <v>#VALUE!</v>
      </c>
      <c r="J487" s="42" t="e">
        <f>IF($C$24,[1]!obget([1]!obcall("",$C487,"get",[1]!obMake("","int",J$26))),"")</f>
        <v>#VALUE!</v>
      </c>
      <c r="K487" s="42" t="e">
        <f>IF($C$24,[1]!obget([1]!obcall("",$C487,"get",[1]!obMake("","int",K$26))),"")</f>
        <v>#VALUE!</v>
      </c>
      <c r="L487" s="42" t="e">
        <f>IF($C$24,[1]!obget([1]!obcall("",$C487,"get",[1]!obMake("","int",L$26))),"")</f>
        <v>#VALUE!</v>
      </c>
      <c r="M487" s="42" t="e">
        <f>IF($C$24,[1]!obget([1]!obcall("",$C487,"get",[1]!obMake("","int",M$26))),"")</f>
        <v>#VALUE!</v>
      </c>
      <c r="N487" s="42" t="e">
        <f>IF($C$24,[1]!obget([1]!obcall("",$C487,"getAverage")),"")</f>
        <v>#VALUE!</v>
      </c>
    </row>
    <row r="488" spans="1:14" x14ac:dyDescent="0.3">
      <c r="A488" s="28" t="str">
        <f t="shared" si="8"/>
        <v/>
      </c>
      <c r="B488" s="42"/>
      <c r="C488" s="45" t="e">
        <f>IF($C$24,[1]!obcall("IM_"&amp;B488,$B$24,"[]",[1]!obMake("","int",ROW(B488)-ROW($B$27))),"")</f>
        <v>#VALUE!</v>
      </c>
      <c r="D488" s="42" t="e">
        <f>IF($C$24,[1]!obget([1]!obcall("",$C488,"get",[1]!obMake("","int",D$26))),"")</f>
        <v>#VALUE!</v>
      </c>
      <c r="E488" s="42" t="e">
        <f>IF($C$24,[1]!obget([1]!obcall("",$C488,"get",[1]!obMake("","int",E$26))),"")</f>
        <v>#VALUE!</v>
      </c>
      <c r="F488" s="42" t="e">
        <f>IF($C$24,[1]!obget([1]!obcall("",$C488,"get",[1]!obMake("","int",F$26))),"")</f>
        <v>#VALUE!</v>
      </c>
      <c r="G488" s="42" t="e">
        <f>IF($C$24,[1]!obget([1]!obcall("",$C488,"get",[1]!obMake("","int",G$26))),"")</f>
        <v>#VALUE!</v>
      </c>
      <c r="H488" s="42" t="e">
        <f>IF($C$24,[1]!obget([1]!obcall("",$C488,"get",[1]!obMake("","int",H$26))),"")</f>
        <v>#VALUE!</v>
      </c>
      <c r="I488" s="42" t="e">
        <f>IF($C$24,[1]!obget([1]!obcall("",$C488,"get",[1]!obMake("","int",I$26))),"")</f>
        <v>#VALUE!</v>
      </c>
      <c r="J488" s="42" t="e">
        <f>IF($C$24,[1]!obget([1]!obcall("",$C488,"get",[1]!obMake("","int",J$26))),"")</f>
        <v>#VALUE!</v>
      </c>
      <c r="K488" s="42" t="e">
        <f>IF($C$24,[1]!obget([1]!obcall("",$C488,"get",[1]!obMake("","int",K$26))),"")</f>
        <v>#VALUE!</v>
      </c>
      <c r="L488" s="42" t="e">
        <f>IF($C$24,[1]!obget([1]!obcall("",$C488,"get",[1]!obMake("","int",L$26))),"")</f>
        <v>#VALUE!</v>
      </c>
      <c r="M488" s="42" t="e">
        <f>IF($C$24,[1]!obget([1]!obcall("",$C488,"get",[1]!obMake("","int",M$26))),"")</f>
        <v>#VALUE!</v>
      </c>
      <c r="N488" s="42" t="e">
        <f>IF($C$24,[1]!obget([1]!obcall("",$C488,"getAverage")),"")</f>
        <v>#VALUE!</v>
      </c>
    </row>
    <row r="489" spans="1:14" x14ac:dyDescent="0.3">
      <c r="A489" s="28" t="str">
        <f t="shared" si="8"/>
        <v/>
      </c>
      <c r="B489" s="42"/>
      <c r="C489" s="45" t="e">
        <f>IF($C$24,[1]!obcall("IM_"&amp;B489,$B$24,"[]",[1]!obMake("","int",ROW(B489)-ROW($B$27))),"")</f>
        <v>#VALUE!</v>
      </c>
      <c r="D489" s="42" t="e">
        <f>IF($C$24,[1]!obget([1]!obcall("",$C489,"get",[1]!obMake("","int",D$26))),"")</f>
        <v>#VALUE!</v>
      </c>
      <c r="E489" s="42" t="e">
        <f>IF($C$24,[1]!obget([1]!obcall("",$C489,"get",[1]!obMake("","int",E$26))),"")</f>
        <v>#VALUE!</v>
      </c>
      <c r="F489" s="42" t="e">
        <f>IF($C$24,[1]!obget([1]!obcall("",$C489,"get",[1]!obMake("","int",F$26))),"")</f>
        <v>#VALUE!</v>
      </c>
      <c r="G489" s="42" t="e">
        <f>IF($C$24,[1]!obget([1]!obcall("",$C489,"get",[1]!obMake("","int",G$26))),"")</f>
        <v>#VALUE!</v>
      </c>
      <c r="H489" s="42" t="e">
        <f>IF($C$24,[1]!obget([1]!obcall("",$C489,"get",[1]!obMake("","int",H$26))),"")</f>
        <v>#VALUE!</v>
      </c>
      <c r="I489" s="42" t="e">
        <f>IF($C$24,[1]!obget([1]!obcall("",$C489,"get",[1]!obMake("","int",I$26))),"")</f>
        <v>#VALUE!</v>
      </c>
      <c r="J489" s="42" t="e">
        <f>IF($C$24,[1]!obget([1]!obcall("",$C489,"get",[1]!obMake("","int",J$26))),"")</f>
        <v>#VALUE!</v>
      </c>
      <c r="K489" s="42" t="e">
        <f>IF($C$24,[1]!obget([1]!obcall("",$C489,"get",[1]!obMake("","int",K$26))),"")</f>
        <v>#VALUE!</v>
      </c>
      <c r="L489" s="42" t="e">
        <f>IF($C$24,[1]!obget([1]!obcall("",$C489,"get",[1]!obMake("","int",L$26))),"")</f>
        <v>#VALUE!</v>
      </c>
      <c r="M489" s="42" t="e">
        <f>IF($C$24,[1]!obget([1]!obcall("",$C489,"get",[1]!obMake("","int",M$26))),"")</f>
        <v>#VALUE!</v>
      </c>
      <c r="N489" s="42" t="e">
        <f>IF($C$24,[1]!obget([1]!obcall("",$C489,"getAverage")),"")</f>
        <v>#VALUE!</v>
      </c>
    </row>
    <row r="490" spans="1:14" x14ac:dyDescent="0.3">
      <c r="A490" s="28" t="str">
        <f t="shared" si="8"/>
        <v/>
      </c>
      <c r="B490" s="42"/>
      <c r="C490" s="45" t="e">
        <f>IF($C$24,[1]!obcall("IM_"&amp;B490,$B$24,"[]",[1]!obMake("","int",ROW(B490)-ROW($B$27))),"")</f>
        <v>#VALUE!</v>
      </c>
      <c r="D490" s="42" t="e">
        <f>IF($C$24,[1]!obget([1]!obcall("",$C490,"get",[1]!obMake("","int",D$26))),"")</f>
        <v>#VALUE!</v>
      </c>
      <c r="E490" s="42" t="e">
        <f>IF($C$24,[1]!obget([1]!obcall("",$C490,"get",[1]!obMake("","int",E$26))),"")</f>
        <v>#VALUE!</v>
      </c>
      <c r="F490" s="42" t="e">
        <f>IF($C$24,[1]!obget([1]!obcall("",$C490,"get",[1]!obMake("","int",F$26))),"")</f>
        <v>#VALUE!</v>
      </c>
      <c r="G490" s="42" t="e">
        <f>IF($C$24,[1]!obget([1]!obcall("",$C490,"get",[1]!obMake("","int",G$26))),"")</f>
        <v>#VALUE!</v>
      </c>
      <c r="H490" s="42" t="e">
        <f>IF($C$24,[1]!obget([1]!obcall("",$C490,"get",[1]!obMake("","int",H$26))),"")</f>
        <v>#VALUE!</v>
      </c>
      <c r="I490" s="42" t="e">
        <f>IF($C$24,[1]!obget([1]!obcall("",$C490,"get",[1]!obMake("","int",I$26))),"")</f>
        <v>#VALUE!</v>
      </c>
      <c r="J490" s="42" t="e">
        <f>IF($C$24,[1]!obget([1]!obcall("",$C490,"get",[1]!obMake("","int",J$26))),"")</f>
        <v>#VALUE!</v>
      </c>
      <c r="K490" s="42" t="e">
        <f>IF($C$24,[1]!obget([1]!obcall("",$C490,"get",[1]!obMake("","int",K$26))),"")</f>
        <v>#VALUE!</v>
      </c>
      <c r="L490" s="42" t="e">
        <f>IF($C$24,[1]!obget([1]!obcall("",$C490,"get",[1]!obMake("","int",L$26))),"")</f>
        <v>#VALUE!</v>
      </c>
      <c r="M490" s="42" t="e">
        <f>IF($C$24,[1]!obget([1]!obcall("",$C490,"get",[1]!obMake("","int",M$26))),"")</f>
        <v>#VALUE!</v>
      </c>
      <c r="N490" s="42" t="e">
        <f>IF($C$24,[1]!obget([1]!obcall("",$C490,"getAverage")),"")</f>
        <v>#VALUE!</v>
      </c>
    </row>
    <row r="491" spans="1:14" x14ac:dyDescent="0.3">
      <c r="A491" s="28" t="str">
        <f t="shared" si="8"/>
        <v/>
      </c>
      <c r="B491" s="42"/>
      <c r="C491" s="45" t="e">
        <f>IF($C$24,[1]!obcall("IM_"&amp;B491,$B$24,"[]",[1]!obMake("","int",ROW(B491)-ROW($B$27))),"")</f>
        <v>#VALUE!</v>
      </c>
      <c r="D491" s="42" t="e">
        <f>IF($C$24,[1]!obget([1]!obcall("",$C491,"get",[1]!obMake("","int",D$26))),"")</f>
        <v>#VALUE!</v>
      </c>
      <c r="E491" s="42" t="e">
        <f>IF($C$24,[1]!obget([1]!obcall("",$C491,"get",[1]!obMake("","int",E$26))),"")</f>
        <v>#VALUE!</v>
      </c>
      <c r="F491" s="42" t="e">
        <f>IF($C$24,[1]!obget([1]!obcall("",$C491,"get",[1]!obMake("","int",F$26))),"")</f>
        <v>#VALUE!</v>
      </c>
      <c r="G491" s="42" t="e">
        <f>IF($C$24,[1]!obget([1]!obcall("",$C491,"get",[1]!obMake("","int",G$26))),"")</f>
        <v>#VALUE!</v>
      </c>
      <c r="H491" s="42" t="e">
        <f>IF($C$24,[1]!obget([1]!obcall("",$C491,"get",[1]!obMake("","int",H$26))),"")</f>
        <v>#VALUE!</v>
      </c>
      <c r="I491" s="42" t="e">
        <f>IF($C$24,[1]!obget([1]!obcall("",$C491,"get",[1]!obMake("","int",I$26))),"")</f>
        <v>#VALUE!</v>
      </c>
      <c r="J491" s="42" t="e">
        <f>IF($C$24,[1]!obget([1]!obcall("",$C491,"get",[1]!obMake("","int",J$26))),"")</f>
        <v>#VALUE!</v>
      </c>
      <c r="K491" s="42" t="e">
        <f>IF($C$24,[1]!obget([1]!obcall("",$C491,"get",[1]!obMake("","int",K$26))),"")</f>
        <v>#VALUE!</v>
      </c>
      <c r="L491" s="42" t="e">
        <f>IF($C$24,[1]!obget([1]!obcall("",$C491,"get",[1]!obMake("","int",L$26))),"")</f>
        <v>#VALUE!</v>
      </c>
      <c r="M491" s="42" t="e">
        <f>IF($C$24,[1]!obget([1]!obcall("",$C491,"get",[1]!obMake("","int",M$26))),"")</f>
        <v>#VALUE!</v>
      </c>
      <c r="N491" s="42" t="e">
        <f>IF($C$24,[1]!obget([1]!obcall("",$C491,"getAverage")),"")</f>
        <v>#VALUE!</v>
      </c>
    </row>
    <row r="492" spans="1:14" x14ac:dyDescent="0.3">
      <c r="A492" s="28">
        <f t="shared" si="8"/>
        <v>46.5</v>
      </c>
      <c r="B492" s="42"/>
      <c r="C492" s="45" t="e">
        <f>IF($C$24,[1]!obcall("IM_"&amp;B492,$B$24,"[]",[1]!obMake("","int",ROW(B492)-ROW($B$27))),"")</f>
        <v>#VALUE!</v>
      </c>
      <c r="D492" s="42" t="e">
        <f>IF($C$24,[1]!obget([1]!obcall("",$C492,"get",[1]!obMake("","int",D$26))),"")</f>
        <v>#VALUE!</v>
      </c>
      <c r="E492" s="42" t="e">
        <f>IF($C$24,[1]!obget([1]!obcall("",$C492,"get",[1]!obMake("","int",E$26))),"")</f>
        <v>#VALUE!</v>
      </c>
      <c r="F492" s="42" t="e">
        <f>IF($C$24,[1]!obget([1]!obcall("",$C492,"get",[1]!obMake("","int",F$26))),"")</f>
        <v>#VALUE!</v>
      </c>
      <c r="G492" s="42" t="e">
        <f>IF($C$24,[1]!obget([1]!obcall("",$C492,"get",[1]!obMake("","int",G$26))),"")</f>
        <v>#VALUE!</v>
      </c>
      <c r="H492" s="42" t="e">
        <f>IF($C$24,[1]!obget([1]!obcall("",$C492,"get",[1]!obMake("","int",H$26))),"")</f>
        <v>#VALUE!</v>
      </c>
      <c r="I492" s="42" t="e">
        <f>IF($C$24,[1]!obget([1]!obcall("",$C492,"get",[1]!obMake("","int",I$26))),"")</f>
        <v>#VALUE!</v>
      </c>
      <c r="J492" s="42" t="e">
        <f>IF($C$24,[1]!obget([1]!obcall("",$C492,"get",[1]!obMake("","int",J$26))),"")</f>
        <v>#VALUE!</v>
      </c>
      <c r="K492" s="42" t="e">
        <f>IF($C$24,[1]!obget([1]!obcall("",$C492,"get",[1]!obMake("","int",K$26))),"")</f>
        <v>#VALUE!</v>
      </c>
      <c r="L492" s="42" t="e">
        <f>IF($C$24,[1]!obget([1]!obcall("",$C492,"get",[1]!obMake("","int",L$26))),"")</f>
        <v>#VALUE!</v>
      </c>
      <c r="M492" s="42" t="e">
        <f>IF($C$24,[1]!obget([1]!obcall("",$C492,"get",[1]!obMake("","int",M$26))),"")</f>
        <v>#VALUE!</v>
      </c>
      <c r="N492" s="42" t="e">
        <f>IF($C$24,[1]!obget([1]!obcall("",$C492,"getAverage")),"")</f>
        <v>#VALUE!</v>
      </c>
    </row>
    <row r="493" spans="1:14" x14ac:dyDescent="0.3">
      <c r="A493" s="28" t="str">
        <f t="shared" si="8"/>
        <v/>
      </c>
      <c r="B493" s="42"/>
      <c r="C493" s="45" t="e">
        <f>IF($C$24,[1]!obcall("IM_"&amp;B493,$B$24,"[]",[1]!obMake("","int",ROW(B493)-ROW($B$27))),"")</f>
        <v>#VALUE!</v>
      </c>
      <c r="D493" s="42" t="e">
        <f>IF($C$24,[1]!obget([1]!obcall("",$C493,"get",[1]!obMake("","int",D$26))),"")</f>
        <v>#VALUE!</v>
      </c>
      <c r="E493" s="42" t="e">
        <f>IF($C$24,[1]!obget([1]!obcall("",$C493,"get",[1]!obMake("","int",E$26))),"")</f>
        <v>#VALUE!</v>
      </c>
      <c r="F493" s="42" t="e">
        <f>IF($C$24,[1]!obget([1]!obcall("",$C493,"get",[1]!obMake("","int",F$26))),"")</f>
        <v>#VALUE!</v>
      </c>
      <c r="G493" s="42" t="e">
        <f>IF($C$24,[1]!obget([1]!obcall("",$C493,"get",[1]!obMake("","int",G$26))),"")</f>
        <v>#VALUE!</v>
      </c>
      <c r="H493" s="42" t="e">
        <f>IF($C$24,[1]!obget([1]!obcall("",$C493,"get",[1]!obMake("","int",H$26))),"")</f>
        <v>#VALUE!</v>
      </c>
      <c r="I493" s="42" t="e">
        <f>IF($C$24,[1]!obget([1]!obcall("",$C493,"get",[1]!obMake("","int",I$26))),"")</f>
        <v>#VALUE!</v>
      </c>
      <c r="J493" s="42" t="e">
        <f>IF($C$24,[1]!obget([1]!obcall("",$C493,"get",[1]!obMake("","int",J$26))),"")</f>
        <v>#VALUE!</v>
      </c>
      <c r="K493" s="42" t="e">
        <f>IF($C$24,[1]!obget([1]!obcall("",$C493,"get",[1]!obMake("","int",K$26))),"")</f>
        <v>#VALUE!</v>
      </c>
      <c r="L493" s="42" t="e">
        <f>IF($C$24,[1]!obget([1]!obcall("",$C493,"get",[1]!obMake("","int",L$26))),"")</f>
        <v>#VALUE!</v>
      </c>
      <c r="M493" s="42" t="e">
        <f>IF($C$24,[1]!obget([1]!obcall("",$C493,"get",[1]!obMake("","int",M$26))),"")</f>
        <v>#VALUE!</v>
      </c>
      <c r="N493" s="42" t="e">
        <f>IF($C$24,[1]!obget([1]!obcall("",$C493,"getAverage")),"")</f>
        <v>#VALUE!</v>
      </c>
    </row>
    <row r="494" spans="1:14" x14ac:dyDescent="0.3">
      <c r="A494" s="28" t="str">
        <f t="shared" si="8"/>
        <v/>
      </c>
      <c r="B494" s="42"/>
      <c r="C494" s="45" t="e">
        <f>IF($C$24,[1]!obcall("IM_"&amp;B494,$B$24,"[]",[1]!obMake("","int",ROW(B494)-ROW($B$27))),"")</f>
        <v>#VALUE!</v>
      </c>
      <c r="D494" s="42" t="e">
        <f>IF($C$24,[1]!obget([1]!obcall("",$C494,"get",[1]!obMake("","int",D$26))),"")</f>
        <v>#VALUE!</v>
      </c>
      <c r="E494" s="42" t="e">
        <f>IF($C$24,[1]!obget([1]!obcall("",$C494,"get",[1]!obMake("","int",E$26))),"")</f>
        <v>#VALUE!</v>
      </c>
      <c r="F494" s="42" t="e">
        <f>IF($C$24,[1]!obget([1]!obcall("",$C494,"get",[1]!obMake("","int",F$26))),"")</f>
        <v>#VALUE!</v>
      </c>
      <c r="G494" s="42" t="e">
        <f>IF($C$24,[1]!obget([1]!obcall("",$C494,"get",[1]!obMake("","int",G$26))),"")</f>
        <v>#VALUE!</v>
      </c>
      <c r="H494" s="42" t="e">
        <f>IF($C$24,[1]!obget([1]!obcall("",$C494,"get",[1]!obMake("","int",H$26))),"")</f>
        <v>#VALUE!</v>
      </c>
      <c r="I494" s="42" t="e">
        <f>IF($C$24,[1]!obget([1]!obcall("",$C494,"get",[1]!obMake("","int",I$26))),"")</f>
        <v>#VALUE!</v>
      </c>
      <c r="J494" s="42" t="e">
        <f>IF($C$24,[1]!obget([1]!obcall("",$C494,"get",[1]!obMake("","int",J$26))),"")</f>
        <v>#VALUE!</v>
      </c>
      <c r="K494" s="42" t="e">
        <f>IF($C$24,[1]!obget([1]!obcall("",$C494,"get",[1]!obMake("","int",K$26))),"")</f>
        <v>#VALUE!</v>
      </c>
      <c r="L494" s="42" t="e">
        <f>IF($C$24,[1]!obget([1]!obcall("",$C494,"get",[1]!obMake("","int",L$26))),"")</f>
        <v>#VALUE!</v>
      </c>
      <c r="M494" s="42" t="e">
        <f>IF($C$24,[1]!obget([1]!obcall("",$C494,"get",[1]!obMake("","int",M$26))),"")</f>
        <v>#VALUE!</v>
      </c>
      <c r="N494" s="42" t="e">
        <f>IF($C$24,[1]!obget([1]!obcall("",$C494,"getAverage")),"")</f>
        <v>#VALUE!</v>
      </c>
    </row>
    <row r="495" spans="1:14" x14ac:dyDescent="0.3">
      <c r="A495" s="28" t="str">
        <f t="shared" si="8"/>
        <v/>
      </c>
      <c r="B495" s="42"/>
      <c r="C495" s="45" t="e">
        <f>IF($C$24,[1]!obcall("IM_"&amp;B495,$B$24,"[]",[1]!obMake("","int",ROW(B495)-ROW($B$27))),"")</f>
        <v>#VALUE!</v>
      </c>
      <c r="D495" s="42" t="e">
        <f>IF($C$24,[1]!obget([1]!obcall("",$C495,"get",[1]!obMake("","int",D$26))),"")</f>
        <v>#VALUE!</v>
      </c>
      <c r="E495" s="42" t="e">
        <f>IF($C$24,[1]!obget([1]!obcall("",$C495,"get",[1]!obMake("","int",E$26))),"")</f>
        <v>#VALUE!</v>
      </c>
      <c r="F495" s="42" t="e">
        <f>IF($C$24,[1]!obget([1]!obcall("",$C495,"get",[1]!obMake("","int",F$26))),"")</f>
        <v>#VALUE!</v>
      </c>
      <c r="G495" s="42" t="e">
        <f>IF($C$24,[1]!obget([1]!obcall("",$C495,"get",[1]!obMake("","int",G$26))),"")</f>
        <v>#VALUE!</v>
      </c>
      <c r="H495" s="42" t="e">
        <f>IF($C$24,[1]!obget([1]!obcall("",$C495,"get",[1]!obMake("","int",H$26))),"")</f>
        <v>#VALUE!</v>
      </c>
      <c r="I495" s="42" t="e">
        <f>IF($C$24,[1]!obget([1]!obcall("",$C495,"get",[1]!obMake("","int",I$26))),"")</f>
        <v>#VALUE!</v>
      </c>
      <c r="J495" s="42" t="e">
        <f>IF($C$24,[1]!obget([1]!obcall("",$C495,"get",[1]!obMake("","int",J$26))),"")</f>
        <v>#VALUE!</v>
      </c>
      <c r="K495" s="42" t="e">
        <f>IF($C$24,[1]!obget([1]!obcall("",$C495,"get",[1]!obMake("","int",K$26))),"")</f>
        <v>#VALUE!</v>
      </c>
      <c r="L495" s="42" t="e">
        <f>IF($C$24,[1]!obget([1]!obcall("",$C495,"get",[1]!obMake("","int",L$26))),"")</f>
        <v>#VALUE!</v>
      </c>
      <c r="M495" s="42" t="e">
        <f>IF($C$24,[1]!obget([1]!obcall("",$C495,"get",[1]!obMake("","int",M$26))),"")</f>
        <v>#VALUE!</v>
      </c>
      <c r="N495" s="42" t="e">
        <f>IF($C$24,[1]!obget([1]!obcall("",$C495,"getAverage")),"")</f>
        <v>#VALUE!</v>
      </c>
    </row>
    <row r="496" spans="1:14" x14ac:dyDescent="0.3">
      <c r="A496" s="28" t="str">
        <f t="shared" si="8"/>
        <v/>
      </c>
      <c r="B496" s="42"/>
      <c r="C496" s="45" t="e">
        <f>IF($C$24,[1]!obcall("IM_"&amp;B496,$B$24,"[]",[1]!obMake("","int",ROW(B496)-ROW($B$27))),"")</f>
        <v>#VALUE!</v>
      </c>
      <c r="D496" s="42" t="e">
        <f>IF($C$24,[1]!obget([1]!obcall("",$C496,"get",[1]!obMake("","int",D$26))),"")</f>
        <v>#VALUE!</v>
      </c>
      <c r="E496" s="42" t="e">
        <f>IF($C$24,[1]!obget([1]!obcall("",$C496,"get",[1]!obMake("","int",E$26))),"")</f>
        <v>#VALUE!</v>
      </c>
      <c r="F496" s="42" t="e">
        <f>IF($C$24,[1]!obget([1]!obcall("",$C496,"get",[1]!obMake("","int",F$26))),"")</f>
        <v>#VALUE!</v>
      </c>
      <c r="G496" s="42" t="e">
        <f>IF($C$24,[1]!obget([1]!obcall("",$C496,"get",[1]!obMake("","int",G$26))),"")</f>
        <v>#VALUE!</v>
      </c>
      <c r="H496" s="42" t="e">
        <f>IF($C$24,[1]!obget([1]!obcall("",$C496,"get",[1]!obMake("","int",H$26))),"")</f>
        <v>#VALUE!</v>
      </c>
      <c r="I496" s="42" t="e">
        <f>IF($C$24,[1]!obget([1]!obcall("",$C496,"get",[1]!obMake("","int",I$26))),"")</f>
        <v>#VALUE!</v>
      </c>
      <c r="J496" s="42" t="e">
        <f>IF($C$24,[1]!obget([1]!obcall("",$C496,"get",[1]!obMake("","int",J$26))),"")</f>
        <v>#VALUE!</v>
      </c>
      <c r="K496" s="42" t="e">
        <f>IF($C$24,[1]!obget([1]!obcall("",$C496,"get",[1]!obMake("","int",K$26))),"")</f>
        <v>#VALUE!</v>
      </c>
      <c r="L496" s="42" t="e">
        <f>IF($C$24,[1]!obget([1]!obcall("",$C496,"get",[1]!obMake("","int",L$26))),"")</f>
        <v>#VALUE!</v>
      </c>
      <c r="M496" s="42" t="e">
        <f>IF($C$24,[1]!obget([1]!obcall("",$C496,"get",[1]!obMake("","int",M$26))),"")</f>
        <v>#VALUE!</v>
      </c>
      <c r="N496" s="42" t="e">
        <f>IF($C$24,[1]!obget([1]!obcall("",$C496,"getAverage")),"")</f>
        <v>#VALUE!</v>
      </c>
    </row>
    <row r="497" spans="1:14" x14ac:dyDescent="0.3">
      <c r="A497" s="28">
        <f t="shared" si="8"/>
        <v>47</v>
      </c>
      <c r="B497" s="42"/>
      <c r="C497" s="45" t="e">
        <f>IF($C$24,[1]!obcall("IM_"&amp;B497,$B$24,"[]",[1]!obMake("","int",ROW(B497)-ROW($B$27))),"")</f>
        <v>#VALUE!</v>
      </c>
      <c r="D497" s="42" t="e">
        <f>IF($C$24,[1]!obget([1]!obcall("",$C497,"get",[1]!obMake("","int",D$26))),"")</f>
        <v>#VALUE!</v>
      </c>
      <c r="E497" s="42" t="e">
        <f>IF($C$24,[1]!obget([1]!obcall("",$C497,"get",[1]!obMake("","int",E$26))),"")</f>
        <v>#VALUE!</v>
      </c>
      <c r="F497" s="42" t="e">
        <f>IF($C$24,[1]!obget([1]!obcall("",$C497,"get",[1]!obMake("","int",F$26))),"")</f>
        <v>#VALUE!</v>
      </c>
      <c r="G497" s="42" t="e">
        <f>IF($C$24,[1]!obget([1]!obcall("",$C497,"get",[1]!obMake("","int",G$26))),"")</f>
        <v>#VALUE!</v>
      </c>
      <c r="H497" s="42" t="e">
        <f>IF($C$24,[1]!obget([1]!obcall("",$C497,"get",[1]!obMake("","int",H$26))),"")</f>
        <v>#VALUE!</v>
      </c>
      <c r="I497" s="42" t="e">
        <f>IF($C$24,[1]!obget([1]!obcall("",$C497,"get",[1]!obMake("","int",I$26))),"")</f>
        <v>#VALUE!</v>
      </c>
      <c r="J497" s="42" t="e">
        <f>IF($C$24,[1]!obget([1]!obcall("",$C497,"get",[1]!obMake("","int",J$26))),"")</f>
        <v>#VALUE!</v>
      </c>
      <c r="K497" s="42" t="e">
        <f>IF($C$24,[1]!obget([1]!obcall("",$C497,"get",[1]!obMake("","int",K$26))),"")</f>
        <v>#VALUE!</v>
      </c>
      <c r="L497" s="42" t="e">
        <f>IF($C$24,[1]!obget([1]!obcall("",$C497,"get",[1]!obMake("","int",L$26))),"")</f>
        <v>#VALUE!</v>
      </c>
      <c r="M497" s="42" t="e">
        <f>IF($C$24,[1]!obget([1]!obcall("",$C497,"get",[1]!obMake("","int",M$26))),"")</f>
        <v>#VALUE!</v>
      </c>
      <c r="N497" s="42" t="e">
        <f>IF($C$24,[1]!obget([1]!obcall("",$C497,"getAverage")),"")</f>
        <v>#VALUE!</v>
      </c>
    </row>
    <row r="498" spans="1:14" x14ac:dyDescent="0.3">
      <c r="A498" s="28" t="str">
        <f t="shared" si="8"/>
        <v/>
      </c>
      <c r="B498" s="42"/>
      <c r="C498" s="45" t="e">
        <f>IF($C$24,[1]!obcall("IM_"&amp;B498,$B$24,"[]",[1]!obMake("","int",ROW(B498)-ROW($B$27))),"")</f>
        <v>#VALUE!</v>
      </c>
      <c r="D498" s="42" t="e">
        <f>IF($C$24,[1]!obget([1]!obcall("",$C498,"get",[1]!obMake("","int",D$26))),"")</f>
        <v>#VALUE!</v>
      </c>
      <c r="E498" s="42" t="e">
        <f>IF($C$24,[1]!obget([1]!obcall("",$C498,"get",[1]!obMake("","int",E$26))),"")</f>
        <v>#VALUE!</v>
      </c>
      <c r="F498" s="42" t="e">
        <f>IF($C$24,[1]!obget([1]!obcall("",$C498,"get",[1]!obMake("","int",F$26))),"")</f>
        <v>#VALUE!</v>
      </c>
      <c r="G498" s="42" t="e">
        <f>IF($C$24,[1]!obget([1]!obcall("",$C498,"get",[1]!obMake("","int",G$26))),"")</f>
        <v>#VALUE!</v>
      </c>
      <c r="H498" s="42" t="e">
        <f>IF($C$24,[1]!obget([1]!obcall("",$C498,"get",[1]!obMake("","int",H$26))),"")</f>
        <v>#VALUE!</v>
      </c>
      <c r="I498" s="42" t="e">
        <f>IF($C$24,[1]!obget([1]!obcall("",$C498,"get",[1]!obMake("","int",I$26))),"")</f>
        <v>#VALUE!</v>
      </c>
      <c r="J498" s="42" t="e">
        <f>IF($C$24,[1]!obget([1]!obcall("",$C498,"get",[1]!obMake("","int",J$26))),"")</f>
        <v>#VALUE!</v>
      </c>
      <c r="K498" s="42" t="e">
        <f>IF($C$24,[1]!obget([1]!obcall("",$C498,"get",[1]!obMake("","int",K$26))),"")</f>
        <v>#VALUE!</v>
      </c>
      <c r="L498" s="42" t="e">
        <f>IF($C$24,[1]!obget([1]!obcall("",$C498,"get",[1]!obMake("","int",L$26))),"")</f>
        <v>#VALUE!</v>
      </c>
      <c r="M498" s="42" t="e">
        <f>IF($C$24,[1]!obget([1]!obcall("",$C498,"get",[1]!obMake("","int",M$26))),"")</f>
        <v>#VALUE!</v>
      </c>
      <c r="N498" s="42" t="e">
        <f>IF($C$24,[1]!obget([1]!obcall("",$C498,"getAverage")),"")</f>
        <v>#VALUE!</v>
      </c>
    </row>
    <row r="499" spans="1:14" x14ac:dyDescent="0.3">
      <c r="A499" s="28" t="str">
        <f t="shared" si="8"/>
        <v/>
      </c>
      <c r="B499" s="42"/>
      <c r="C499" s="45" t="e">
        <f>IF($C$24,[1]!obcall("IM_"&amp;B499,$B$24,"[]",[1]!obMake("","int",ROW(B499)-ROW($B$27))),"")</f>
        <v>#VALUE!</v>
      </c>
      <c r="D499" s="42" t="e">
        <f>IF($C$24,[1]!obget([1]!obcall("",$C499,"get",[1]!obMake("","int",D$26))),"")</f>
        <v>#VALUE!</v>
      </c>
      <c r="E499" s="42" t="e">
        <f>IF($C$24,[1]!obget([1]!obcall("",$C499,"get",[1]!obMake("","int",E$26))),"")</f>
        <v>#VALUE!</v>
      </c>
      <c r="F499" s="42" t="e">
        <f>IF($C$24,[1]!obget([1]!obcall("",$C499,"get",[1]!obMake("","int",F$26))),"")</f>
        <v>#VALUE!</v>
      </c>
      <c r="G499" s="42" t="e">
        <f>IF($C$24,[1]!obget([1]!obcall("",$C499,"get",[1]!obMake("","int",G$26))),"")</f>
        <v>#VALUE!</v>
      </c>
      <c r="H499" s="42" t="e">
        <f>IF($C$24,[1]!obget([1]!obcall("",$C499,"get",[1]!obMake("","int",H$26))),"")</f>
        <v>#VALUE!</v>
      </c>
      <c r="I499" s="42" t="e">
        <f>IF($C$24,[1]!obget([1]!obcall("",$C499,"get",[1]!obMake("","int",I$26))),"")</f>
        <v>#VALUE!</v>
      </c>
      <c r="J499" s="42" t="e">
        <f>IF($C$24,[1]!obget([1]!obcall("",$C499,"get",[1]!obMake("","int",J$26))),"")</f>
        <v>#VALUE!</v>
      </c>
      <c r="K499" s="42" t="e">
        <f>IF($C$24,[1]!obget([1]!obcall("",$C499,"get",[1]!obMake("","int",K$26))),"")</f>
        <v>#VALUE!</v>
      </c>
      <c r="L499" s="42" t="e">
        <f>IF($C$24,[1]!obget([1]!obcall("",$C499,"get",[1]!obMake("","int",L$26))),"")</f>
        <v>#VALUE!</v>
      </c>
      <c r="M499" s="42" t="e">
        <f>IF($C$24,[1]!obget([1]!obcall("",$C499,"get",[1]!obMake("","int",M$26))),"")</f>
        <v>#VALUE!</v>
      </c>
      <c r="N499" s="42" t="e">
        <f>IF($C$24,[1]!obget([1]!obcall("",$C499,"getAverage")),"")</f>
        <v>#VALUE!</v>
      </c>
    </row>
    <row r="500" spans="1:14" x14ac:dyDescent="0.3">
      <c r="A500" s="28" t="str">
        <f t="shared" si="8"/>
        <v/>
      </c>
      <c r="B500" s="42"/>
      <c r="C500" s="45" t="e">
        <f>IF($C$24,[1]!obcall("IM_"&amp;B500,$B$24,"[]",[1]!obMake("","int",ROW(B500)-ROW($B$27))),"")</f>
        <v>#VALUE!</v>
      </c>
      <c r="D500" s="42" t="e">
        <f>IF($C$24,[1]!obget([1]!obcall("",$C500,"get",[1]!obMake("","int",D$26))),"")</f>
        <v>#VALUE!</v>
      </c>
      <c r="E500" s="42" t="e">
        <f>IF($C$24,[1]!obget([1]!obcall("",$C500,"get",[1]!obMake("","int",E$26))),"")</f>
        <v>#VALUE!</v>
      </c>
      <c r="F500" s="42" t="e">
        <f>IF($C$24,[1]!obget([1]!obcall("",$C500,"get",[1]!obMake("","int",F$26))),"")</f>
        <v>#VALUE!</v>
      </c>
      <c r="G500" s="42" t="e">
        <f>IF($C$24,[1]!obget([1]!obcall("",$C500,"get",[1]!obMake("","int",G$26))),"")</f>
        <v>#VALUE!</v>
      </c>
      <c r="H500" s="42" t="e">
        <f>IF($C$24,[1]!obget([1]!obcall("",$C500,"get",[1]!obMake("","int",H$26))),"")</f>
        <v>#VALUE!</v>
      </c>
      <c r="I500" s="42" t="e">
        <f>IF($C$24,[1]!obget([1]!obcall("",$C500,"get",[1]!obMake("","int",I$26))),"")</f>
        <v>#VALUE!</v>
      </c>
      <c r="J500" s="42" t="e">
        <f>IF($C$24,[1]!obget([1]!obcall("",$C500,"get",[1]!obMake("","int",J$26))),"")</f>
        <v>#VALUE!</v>
      </c>
      <c r="K500" s="42" t="e">
        <f>IF($C$24,[1]!obget([1]!obcall("",$C500,"get",[1]!obMake("","int",K$26))),"")</f>
        <v>#VALUE!</v>
      </c>
      <c r="L500" s="42" t="e">
        <f>IF($C$24,[1]!obget([1]!obcall("",$C500,"get",[1]!obMake("","int",L$26))),"")</f>
        <v>#VALUE!</v>
      </c>
      <c r="M500" s="42" t="e">
        <f>IF($C$24,[1]!obget([1]!obcall("",$C500,"get",[1]!obMake("","int",M$26))),"")</f>
        <v>#VALUE!</v>
      </c>
      <c r="N500" s="42" t="e">
        <f>IF($C$24,[1]!obget([1]!obcall("",$C500,"getAverage")),"")</f>
        <v>#VALUE!</v>
      </c>
    </row>
    <row r="501" spans="1:14" x14ac:dyDescent="0.3">
      <c r="A501" s="28" t="str">
        <f t="shared" si="8"/>
        <v/>
      </c>
      <c r="B501" s="42"/>
      <c r="C501" s="45" t="e">
        <f>IF($C$24,[1]!obcall("IM_"&amp;B501,$B$24,"[]",[1]!obMake("","int",ROW(B501)-ROW($B$27))),"")</f>
        <v>#VALUE!</v>
      </c>
      <c r="D501" s="42" t="e">
        <f>IF($C$24,[1]!obget([1]!obcall("",$C501,"get",[1]!obMake("","int",D$26))),"")</f>
        <v>#VALUE!</v>
      </c>
      <c r="E501" s="42" t="e">
        <f>IF($C$24,[1]!obget([1]!obcall("",$C501,"get",[1]!obMake("","int",E$26))),"")</f>
        <v>#VALUE!</v>
      </c>
      <c r="F501" s="42" t="e">
        <f>IF($C$24,[1]!obget([1]!obcall("",$C501,"get",[1]!obMake("","int",F$26))),"")</f>
        <v>#VALUE!</v>
      </c>
      <c r="G501" s="42" t="e">
        <f>IF($C$24,[1]!obget([1]!obcall("",$C501,"get",[1]!obMake("","int",G$26))),"")</f>
        <v>#VALUE!</v>
      </c>
      <c r="H501" s="42" t="e">
        <f>IF($C$24,[1]!obget([1]!obcall("",$C501,"get",[1]!obMake("","int",H$26))),"")</f>
        <v>#VALUE!</v>
      </c>
      <c r="I501" s="42" t="e">
        <f>IF($C$24,[1]!obget([1]!obcall("",$C501,"get",[1]!obMake("","int",I$26))),"")</f>
        <v>#VALUE!</v>
      </c>
      <c r="J501" s="42" t="e">
        <f>IF($C$24,[1]!obget([1]!obcall("",$C501,"get",[1]!obMake("","int",J$26))),"")</f>
        <v>#VALUE!</v>
      </c>
      <c r="K501" s="42" t="e">
        <f>IF($C$24,[1]!obget([1]!obcall("",$C501,"get",[1]!obMake("","int",K$26))),"")</f>
        <v>#VALUE!</v>
      </c>
      <c r="L501" s="42" t="e">
        <f>IF($C$24,[1]!obget([1]!obcall("",$C501,"get",[1]!obMake("","int",L$26))),"")</f>
        <v>#VALUE!</v>
      </c>
      <c r="M501" s="42" t="e">
        <f>IF($C$24,[1]!obget([1]!obcall("",$C501,"get",[1]!obMake("","int",M$26))),"")</f>
        <v>#VALUE!</v>
      </c>
      <c r="N501" s="42" t="e">
        <f>IF($C$24,[1]!obget([1]!obcall("",$C501,"getAverage")),"")</f>
        <v>#VALUE!</v>
      </c>
    </row>
    <row r="502" spans="1:14" x14ac:dyDescent="0.3">
      <c r="A502" s="28">
        <f t="shared" si="8"/>
        <v>47.5</v>
      </c>
      <c r="B502" s="42"/>
      <c r="C502" s="45" t="e">
        <f>IF($C$24,[1]!obcall("IM_"&amp;B502,$B$24,"[]",[1]!obMake("","int",ROW(B502)-ROW($B$27))),"")</f>
        <v>#VALUE!</v>
      </c>
      <c r="D502" s="42" t="e">
        <f>IF($C$24,[1]!obget([1]!obcall("",$C502,"get",[1]!obMake("","int",D$26))),"")</f>
        <v>#VALUE!</v>
      </c>
      <c r="E502" s="42" t="e">
        <f>IF($C$24,[1]!obget([1]!obcall("",$C502,"get",[1]!obMake("","int",E$26))),"")</f>
        <v>#VALUE!</v>
      </c>
      <c r="F502" s="42" t="e">
        <f>IF($C$24,[1]!obget([1]!obcall("",$C502,"get",[1]!obMake("","int",F$26))),"")</f>
        <v>#VALUE!</v>
      </c>
      <c r="G502" s="42" t="e">
        <f>IF($C$24,[1]!obget([1]!obcall("",$C502,"get",[1]!obMake("","int",G$26))),"")</f>
        <v>#VALUE!</v>
      </c>
      <c r="H502" s="42" t="e">
        <f>IF($C$24,[1]!obget([1]!obcall("",$C502,"get",[1]!obMake("","int",H$26))),"")</f>
        <v>#VALUE!</v>
      </c>
      <c r="I502" s="42" t="e">
        <f>IF($C$24,[1]!obget([1]!obcall("",$C502,"get",[1]!obMake("","int",I$26))),"")</f>
        <v>#VALUE!</v>
      </c>
      <c r="J502" s="42" t="e">
        <f>IF($C$24,[1]!obget([1]!obcall("",$C502,"get",[1]!obMake("","int",J$26))),"")</f>
        <v>#VALUE!</v>
      </c>
      <c r="K502" s="42" t="e">
        <f>IF($C$24,[1]!obget([1]!obcall("",$C502,"get",[1]!obMake("","int",K$26))),"")</f>
        <v>#VALUE!</v>
      </c>
      <c r="L502" s="42" t="e">
        <f>IF($C$24,[1]!obget([1]!obcall("",$C502,"get",[1]!obMake("","int",L$26))),"")</f>
        <v>#VALUE!</v>
      </c>
      <c r="M502" s="42" t="e">
        <f>IF($C$24,[1]!obget([1]!obcall("",$C502,"get",[1]!obMake("","int",M$26))),"")</f>
        <v>#VALUE!</v>
      </c>
      <c r="N502" s="42" t="e">
        <f>IF($C$24,[1]!obget([1]!obcall("",$C502,"getAverage")),"")</f>
        <v>#VALUE!</v>
      </c>
    </row>
    <row r="503" spans="1:14" x14ac:dyDescent="0.3">
      <c r="A503" s="28" t="str">
        <f t="shared" si="8"/>
        <v/>
      </c>
      <c r="B503" s="42"/>
      <c r="C503" s="45" t="e">
        <f>IF($C$24,[1]!obcall("IM_"&amp;B503,$B$24,"[]",[1]!obMake("","int",ROW(B503)-ROW($B$27))),"")</f>
        <v>#VALUE!</v>
      </c>
      <c r="D503" s="42" t="e">
        <f>IF($C$24,[1]!obget([1]!obcall("",$C503,"get",[1]!obMake("","int",D$26))),"")</f>
        <v>#VALUE!</v>
      </c>
      <c r="E503" s="42" t="e">
        <f>IF($C$24,[1]!obget([1]!obcall("",$C503,"get",[1]!obMake("","int",E$26))),"")</f>
        <v>#VALUE!</v>
      </c>
      <c r="F503" s="42" t="e">
        <f>IF($C$24,[1]!obget([1]!obcall("",$C503,"get",[1]!obMake("","int",F$26))),"")</f>
        <v>#VALUE!</v>
      </c>
      <c r="G503" s="42" t="e">
        <f>IF($C$24,[1]!obget([1]!obcall("",$C503,"get",[1]!obMake("","int",G$26))),"")</f>
        <v>#VALUE!</v>
      </c>
      <c r="H503" s="42" t="e">
        <f>IF($C$24,[1]!obget([1]!obcall("",$C503,"get",[1]!obMake("","int",H$26))),"")</f>
        <v>#VALUE!</v>
      </c>
      <c r="I503" s="42" t="e">
        <f>IF($C$24,[1]!obget([1]!obcall("",$C503,"get",[1]!obMake("","int",I$26))),"")</f>
        <v>#VALUE!</v>
      </c>
      <c r="J503" s="42" t="e">
        <f>IF($C$24,[1]!obget([1]!obcall("",$C503,"get",[1]!obMake("","int",J$26))),"")</f>
        <v>#VALUE!</v>
      </c>
      <c r="K503" s="42" t="e">
        <f>IF($C$24,[1]!obget([1]!obcall("",$C503,"get",[1]!obMake("","int",K$26))),"")</f>
        <v>#VALUE!</v>
      </c>
      <c r="L503" s="42" t="e">
        <f>IF($C$24,[1]!obget([1]!obcall("",$C503,"get",[1]!obMake("","int",L$26))),"")</f>
        <v>#VALUE!</v>
      </c>
      <c r="M503" s="42" t="e">
        <f>IF($C$24,[1]!obget([1]!obcall("",$C503,"get",[1]!obMake("","int",M$26))),"")</f>
        <v>#VALUE!</v>
      </c>
      <c r="N503" s="42" t="e">
        <f>IF($C$24,[1]!obget([1]!obcall("",$C503,"getAverage")),"")</f>
        <v>#VALUE!</v>
      </c>
    </row>
    <row r="504" spans="1:14" x14ac:dyDescent="0.3">
      <c r="A504" s="28" t="str">
        <f t="shared" si="8"/>
        <v/>
      </c>
      <c r="B504" s="42"/>
      <c r="C504" s="45" t="e">
        <f>IF($C$24,[1]!obcall("IM_"&amp;B504,$B$24,"[]",[1]!obMake("","int",ROW(B504)-ROW($B$27))),"")</f>
        <v>#VALUE!</v>
      </c>
      <c r="D504" s="42" t="e">
        <f>IF($C$24,[1]!obget([1]!obcall("",$C504,"get",[1]!obMake("","int",D$26))),"")</f>
        <v>#VALUE!</v>
      </c>
      <c r="E504" s="42" t="e">
        <f>IF($C$24,[1]!obget([1]!obcall("",$C504,"get",[1]!obMake("","int",E$26))),"")</f>
        <v>#VALUE!</v>
      </c>
      <c r="F504" s="42" t="e">
        <f>IF($C$24,[1]!obget([1]!obcall("",$C504,"get",[1]!obMake("","int",F$26))),"")</f>
        <v>#VALUE!</v>
      </c>
      <c r="G504" s="42" t="e">
        <f>IF($C$24,[1]!obget([1]!obcall("",$C504,"get",[1]!obMake("","int",G$26))),"")</f>
        <v>#VALUE!</v>
      </c>
      <c r="H504" s="42" t="e">
        <f>IF($C$24,[1]!obget([1]!obcall("",$C504,"get",[1]!obMake("","int",H$26))),"")</f>
        <v>#VALUE!</v>
      </c>
      <c r="I504" s="42" t="e">
        <f>IF($C$24,[1]!obget([1]!obcall("",$C504,"get",[1]!obMake("","int",I$26))),"")</f>
        <v>#VALUE!</v>
      </c>
      <c r="J504" s="42" t="e">
        <f>IF($C$24,[1]!obget([1]!obcall("",$C504,"get",[1]!obMake("","int",J$26))),"")</f>
        <v>#VALUE!</v>
      </c>
      <c r="K504" s="42" t="e">
        <f>IF($C$24,[1]!obget([1]!obcall("",$C504,"get",[1]!obMake("","int",K$26))),"")</f>
        <v>#VALUE!</v>
      </c>
      <c r="L504" s="42" t="e">
        <f>IF($C$24,[1]!obget([1]!obcall("",$C504,"get",[1]!obMake("","int",L$26))),"")</f>
        <v>#VALUE!</v>
      </c>
      <c r="M504" s="42" t="e">
        <f>IF($C$24,[1]!obget([1]!obcall("",$C504,"get",[1]!obMake("","int",M$26))),"")</f>
        <v>#VALUE!</v>
      </c>
      <c r="N504" s="42" t="e">
        <f>IF($C$24,[1]!obget([1]!obcall("",$C504,"getAverage")),"")</f>
        <v>#VALUE!</v>
      </c>
    </row>
    <row r="505" spans="1:14" x14ac:dyDescent="0.3">
      <c r="A505" s="28" t="str">
        <f t="shared" si="8"/>
        <v/>
      </c>
      <c r="B505" s="42"/>
      <c r="C505" s="45" t="e">
        <f>IF($C$24,[1]!obcall("IM_"&amp;B505,$B$24,"[]",[1]!obMake("","int",ROW(B505)-ROW($B$27))),"")</f>
        <v>#VALUE!</v>
      </c>
      <c r="D505" s="42" t="e">
        <f>IF($C$24,[1]!obget([1]!obcall("",$C505,"get",[1]!obMake("","int",D$26))),"")</f>
        <v>#VALUE!</v>
      </c>
      <c r="E505" s="42" t="e">
        <f>IF($C$24,[1]!obget([1]!obcall("",$C505,"get",[1]!obMake("","int",E$26))),"")</f>
        <v>#VALUE!</v>
      </c>
      <c r="F505" s="42" t="e">
        <f>IF($C$24,[1]!obget([1]!obcall("",$C505,"get",[1]!obMake("","int",F$26))),"")</f>
        <v>#VALUE!</v>
      </c>
      <c r="G505" s="42" t="e">
        <f>IF($C$24,[1]!obget([1]!obcall("",$C505,"get",[1]!obMake("","int",G$26))),"")</f>
        <v>#VALUE!</v>
      </c>
      <c r="H505" s="42" t="e">
        <f>IF($C$24,[1]!obget([1]!obcall("",$C505,"get",[1]!obMake("","int",H$26))),"")</f>
        <v>#VALUE!</v>
      </c>
      <c r="I505" s="42" t="e">
        <f>IF($C$24,[1]!obget([1]!obcall("",$C505,"get",[1]!obMake("","int",I$26))),"")</f>
        <v>#VALUE!</v>
      </c>
      <c r="J505" s="42" t="e">
        <f>IF($C$24,[1]!obget([1]!obcall("",$C505,"get",[1]!obMake("","int",J$26))),"")</f>
        <v>#VALUE!</v>
      </c>
      <c r="K505" s="42" t="e">
        <f>IF($C$24,[1]!obget([1]!obcall("",$C505,"get",[1]!obMake("","int",K$26))),"")</f>
        <v>#VALUE!</v>
      </c>
      <c r="L505" s="42" t="e">
        <f>IF($C$24,[1]!obget([1]!obcall("",$C505,"get",[1]!obMake("","int",L$26))),"")</f>
        <v>#VALUE!</v>
      </c>
      <c r="M505" s="42" t="e">
        <f>IF($C$24,[1]!obget([1]!obcall("",$C505,"get",[1]!obMake("","int",M$26))),"")</f>
        <v>#VALUE!</v>
      </c>
      <c r="N505" s="42" t="e">
        <f>IF($C$24,[1]!obget([1]!obcall("",$C505,"getAverage")),"")</f>
        <v>#VALUE!</v>
      </c>
    </row>
    <row r="506" spans="1:14" x14ac:dyDescent="0.3">
      <c r="A506" s="28" t="str">
        <f t="shared" si="8"/>
        <v/>
      </c>
      <c r="B506" s="42"/>
      <c r="C506" s="45" t="e">
        <f>IF($C$24,[1]!obcall("IM_"&amp;B506,$B$24,"[]",[1]!obMake("","int",ROW(B506)-ROW($B$27))),"")</f>
        <v>#VALUE!</v>
      </c>
      <c r="D506" s="42" t="e">
        <f>IF($C$24,[1]!obget([1]!obcall("",$C506,"get",[1]!obMake("","int",D$26))),"")</f>
        <v>#VALUE!</v>
      </c>
      <c r="E506" s="42" t="e">
        <f>IF($C$24,[1]!obget([1]!obcall("",$C506,"get",[1]!obMake("","int",E$26))),"")</f>
        <v>#VALUE!</v>
      </c>
      <c r="F506" s="42" t="e">
        <f>IF($C$24,[1]!obget([1]!obcall("",$C506,"get",[1]!obMake("","int",F$26))),"")</f>
        <v>#VALUE!</v>
      </c>
      <c r="G506" s="42" t="e">
        <f>IF($C$24,[1]!obget([1]!obcall("",$C506,"get",[1]!obMake("","int",G$26))),"")</f>
        <v>#VALUE!</v>
      </c>
      <c r="H506" s="42" t="e">
        <f>IF($C$24,[1]!obget([1]!obcall("",$C506,"get",[1]!obMake("","int",H$26))),"")</f>
        <v>#VALUE!</v>
      </c>
      <c r="I506" s="42" t="e">
        <f>IF($C$24,[1]!obget([1]!obcall("",$C506,"get",[1]!obMake("","int",I$26))),"")</f>
        <v>#VALUE!</v>
      </c>
      <c r="J506" s="42" t="e">
        <f>IF($C$24,[1]!obget([1]!obcall("",$C506,"get",[1]!obMake("","int",J$26))),"")</f>
        <v>#VALUE!</v>
      </c>
      <c r="K506" s="42" t="e">
        <f>IF($C$24,[1]!obget([1]!obcall("",$C506,"get",[1]!obMake("","int",K$26))),"")</f>
        <v>#VALUE!</v>
      </c>
      <c r="L506" s="42" t="e">
        <f>IF($C$24,[1]!obget([1]!obcall("",$C506,"get",[1]!obMake("","int",L$26))),"")</f>
        <v>#VALUE!</v>
      </c>
      <c r="M506" s="42" t="e">
        <f>IF($C$24,[1]!obget([1]!obcall("",$C506,"get",[1]!obMake("","int",M$26))),"")</f>
        <v>#VALUE!</v>
      </c>
      <c r="N506" s="42" t="e">
        <f>IF($C$24,[1]!obget([1]!obcall("",$C506,"getAverage")),"")</f>
        <v>#VALUE!</v>
      </c>
    </row>
    <row r="507" spans="1:14" x14ac:dyDescent="0.3">
      <c r="A507" s="28">
        <f t="shared" si="8"/>
        <v>48</v>
      </c>
      <c r="B507" s="42"/>
      <c r="C507" s="45" t="e">
        <f>IF($C$24,[1]!obcall("IM_"&amp;B507,$B$24,"[]",[1]!obMake("","int",ROW(B507)-ROW($B$27))),"")</f>
        <v>#VALUE!</v>
      </c>
      <c r="D507" s="42" t="e">
        <f>IF($C$24,[1]!obget([1]!obcall("",$C507,"get",[1]!obMake("","int",D$26))),"")</f>
        <v>#VALUE!</v>
      </c>
      <c r="E507" s="42" t="e">
        <f>IF($C$24,[1]!obget([1]!obcall("",$C507,"get",[1]!obMake("","int",E$26))),"")</f>
        <v>#VALUE!</v>
      </c>
      <c r="F507" s="42" t="e">
        <f>IF($C$24,[1]!obget([1]!obcall("",$C507,"get",[1]!obMake("","int",F$26))),"")</f>
        <v>#VALUE!</v>
      </c>
      <c r="G507" s="42" t="e">
        <f>IF($C$24,[1]!obget([1]!obcall("",$C507,"get",[1]!obMake("","int",G$26))),"")</f>
        <v>#VALUE!</v>
      </c>
      <c r="H507" s="42" t="e">
        <f>IF($C$24,[1]!obget([1]!obcall("",$C507,"get",[1]!obMake("","int",H$26))),"")</f>
        <v>#VALUE!</v>
      </c>
      <c r="I507" s="42" t="e">
        <f>IF($C$24,[1]!obget([1]!obcall("",$C507,"get",[1]!obMake("","int",I$26))),"")</f>
        <v>#VALUE!</v>
      </c>
      <c r="J507" s="42" t="e">
        <f>IF($C$24,[1]!obget([1]!obcall("",$C507,"get",[1]!obMake("","int",J$26))),"")</f>
        <v>#VALUE!</v>
      </c>
      <c r="K507" s="42" t="e">
        <f>IF($C$24,[1]!obget([1]!obcall("",$C507,"get",[1]!obMake("","int",K$26))),"")</f>
        <v>#VALUE!</v>
      </c>
      <c r="L507" s="42" t="e">
        <f>IF($C$24,[1]!obget([1]!obcall("",$C507,"get",[1]!obMake("","int",L$26))),"")</f>
        <v>#VALUE!</v>
      </c>
      <c r="M507" s="42" t="e">
        <f>IF($C$24,[1]!obget([1]!obcall("",$C507,"get",[1]!obMake("","int",M$26))),"")</f>
        <v>#VALUE!</v>
      </c>
      <c r="N507" s="42" t="e">
        <f>IF($C$24,[1]!obget([1]!obcall("",$C507,"getAverage")),"")</f>
        <v>#VALUE!</v>
      </c>
    </row>
    <row r="508" spans="1:14" x14ac:dyDescent="0.3">
      <c r="A508" s="28" t="str">
        <f t="shared" si="8"/>
        <v/>
      </c>
      <c r="B508" s="42"/>
      <c r="C508" s="45" t="e">
        <f>IF($C$24,[1]!obcall("IM_"&amp;B508,$B$24,"[]",[1]!obMake("","int",ROW(B508)-ROW($B$27))),"")</f>
        <v>#VALUE!</v>
      </c>
      <c r="D508" s="42" t="e">
        <f>IF($C$24,[1]!obget([1]!obcall("",$C508,"get",[1]!obMake("","int",D$26))),"")</f>
        <v>#VALUE!</v>
      </c>
      <c r="E508" s="42" t="e">
        <f>IF($C$24,[1]!obget([1]!obcall("",$C508,"get",[1]!obMake("","int",E$26))),"")</f>
        <v>#VALUE!</v>
      </c>
      <c r="F508" s="42" t="e">
        <f>IF($C$24,[1]!obget([1]!obcall("",$C508,"get",[1]!obMake("","int",F$26))),"")</f>
        <v>#VALUE!</v>
      </c>
      <c r="G508" s="42" t="e">
        <f>IF($C$24,[1]!obget([1]!obcall("",$C508,"get",[1]!obMake("","int",G$26))),"")</f>
        <v>#VALUE!</v>
      </c>
      <c r="H508" s="42" t="e">
        <f>IF($C$24,[1]!obget([1]!obcall("",$C508,"get",[1]!obMake("","int",H$26))),"")</f>
        <v>#VALUE!</v>
      </c>
      <c r="I508" s="42" t="e">
        <f>IF($C$24,[1]!obget([1]!obcall("",$C508,"get",[1]!obMake("","int",I$26))),"")</f>
        <v>#VALUE!</v>
      </c>
      <c r="J508" s="42" t="e">
        <f>IF($C$24,[1]!obget([1]!obcall("",$C508,"get",[1]!obMake("","int",J$26))),"")</f>
        <v>#VALUE!</v>
      </c>
      <c r="K508" s="42" t="e">
        <f>IF($C$24,[1]!obget([1]!obcall("",$C508,"get",[1]!obMake("","int",K$26))),"")</f>
        <v>#VALUE!</v>
      </c>
      <c r="L508" s="42" t="e">
        <f>IF($C$24,[1]!obget([1]!obcall("",$C508,"get",[1]!obMake("","int",L$26))),"")</f>
        <v>#VALUE!</v>
      </c>
      <c r="M508" s="42" t="e">
        <f>IF($C$24,[1]!obget([1]!obcall("",$C508,"get",[1]!obMake("","int",M$26))),"")</f>
        <v>#VALUE!</v>
      </c>
      <c r="N508" s="42" t="e">
        <f>IF($C$24,[1]!obget([1]!obcall("",$C508,"getAverage")),"")</f>
        <v>#VALUE!</v>
      </c>
    </row>
    <row r="509" spans="1:14" x14ac:dyDescent="0.3">
      <c r="A509" s="28" t="str">
        <f t="shared" si="8"/>
        <v/>
      </c>
      <c r="B509" s="42"/>
      <c r="C509" s="45" t="e">
        <f>IF($C$24,[1]!obcall("IM_"&amp;B509,$B$24,"[]",[1]!obMake("","int",ROW(B509)-ROW($B$27))),"")</f>
        <v>#VALUE!</v>
      </c>
      <c r="D509" s="42" t="e">
        <f>IF($C$24,[1]!obget([1]!obcall("",$C509,"get",[1]!obMake("","int",D$26))),"")</f>
        <v>#VALUE!</v>
      </c>
      <c r="E509" s="42" t="e">
        <f>IF($C$24,[1]!obget([1]!obcall("",$C509,"get",[1]!obMake("","int",E$26))),"")</f>
        <v>#VALUE!</v>
      </c>
      <c r="F509" s="42" t="e">
        <f>IF($C$24,[1]!obget([1]!obcall("",$C509,"get",[1]!obMake("","int",F$26))),"")</f>
        <v>#VALUE!</v>
      </c>
      <c r="G509" s="42" t="e">
        <f>IF($C$24,[1]!obget([1]!obcall("",$C509,"get",[1]!obMake("","int",G$26))),"")</f>
        <v>#VALUE!</v>
      </c>
      <c r="H509" s="42" t="e">
        <f>IF($C$24,[1]!obget([1]!obcall("",$C509,"get",[1]!obMake("","int",H$26))),"")</f>
        <v>#VALUE!</v>
      </c>
      <c r="I509" s="42" t="e">
        <f>IF($C$24,[1]!obget([1]!obcall("",$C509,"get",[1]!obMake("","int",I$26))),"")</f>
        <v>#VALUE!</v>
      </c>
      <c r="J509" s="42" t="e">
        <f>IF($C$24,[1]!obget([1]!obcall("",$C509,"get",[1]!obMake("","int",J$26))),"")</f>
        <v>#VALUE!</v>
      </c>
      <c r="K509" s="42" t="e">
        <f>IF($C$24,[1]!obget([1]!obcall("",$C509,"get",[1]!obMake("","int",K$26))),"")</f>
        <v>#VALUE!</v>
      </c>
      <c r="L509" s="42" t="e">
        <f>IF($C$24,[1]!obget([1]!obcall("",$C509,"get",[1]!obMake("","int",L$26))),"")</f>
        <v>#VALUE!</v>
      </c>
      <c r="M509" s="42" t="e">
        <f>IF($C$24,[1]!obget([1]!obcall("",$C509,"get",[1]!obMake("","int",M$26))),"")</f>
        <v>#VALUE!</v>
      </c>
      <c r="N509" s="42" t="e">
        <f>IF($C$24,[1]!obget([1]!obcall("",$C509,"getAverage")),"")</f>
        <v>#VALUE!</v>
      </c>
    </row>
    <row r="510" spans="1:14" x14ac:dyDescent="0.3">
      <c r="A510" s="28" t="str">
        <f t="shared" si="8"/>
        <v/>
      </c>
      <c r="B510" s="42"/>
      <c r="C510" s="45" t="e">
        <f>IF($C$24,[1]!obcall("IM_"&amp;B510,$B$24,"[]",[1]!obMake("","int",ROW(B510)-ROW($B$27))),"")</f>
        <v>#VALUE!</v>
      </c>
      <c r="D510" s="42" t="e">
        <f>IF($C$24,[1]!obget([1]!obcall("",$C510,"get",[1]!obMake("","int",D$26))),"")</f>
        <v>#VALUE!</v>
      </c>
      <c r="E510" s="42" t="e">
        <f>IF($C$24,[1]!obget([1]!obcall("",$C510,"get",[1]!obMake("","int",E$26))),"")</f>
        <v>#VALUE!</v>
      </c>
      <c r="F510" s="42" t="e">
        <f>IF($C$24,[1]!obget([1]!obcall("",$C510,"get",[1]!obMake("","int",F$26))),"")</f>
        <v>#VALUE!</v>
      </c>
      <c r="G510" s="42" t="e">
        <f>IF($C$24,[1]!obget([1]!obcall("",$C510,"get",[1]!obMake("","int",G$26))),"")</f>
        <v>#VALUE!</v>
      </c>
      <c r="H510" s="42" t="e">
        <f>IF($C$24,[1]!obget([1]!obcall("",$C510,"get",[1]!obMake("","int",H$26))),"")</f>
        <v>#VALUE!</v>
      </c>
      <c r="I510" s="42" t="e">
        <f>IF($C$24,[1]!obget([1]!obcall("",$C510,"get",[1]!obMake("","int",I$26))),"")</f>
        <v>#VALUE!</v>
      </c>
      <c r="J510" s="42" t="e">
        <f>IF($C$24,[1]!obget([1]!obcall("",$C510,"get",[1]!obMake("","int",J$26))),"")</f>
        <v>#VALUE!</v>
      </c>
      <c r="K510" s="42" t="e">
        <f>IF($C$24,[1]!obget([1]!obcall("",$C510,"get",[1]!obMake("","int",K$26))),"")</f>
        <v>#VALUE!</v>
      </c>
      <c r="L510" s="42" t="e">
        <f>IF($C$24,[1]!obget([1]!obcall("",$C510,"get",[1]!obMake("","int",L$26))),"")</f>
        <v>#VALUE!</v>
      </c>
      <c r="M510" s="42" t="e">
        <f>IF($C$24,[1]!obget([1]!obcall("",$C510,"get",[1]!obMake("","int",M$26))),"")</f>
        <v>#VALUE!</v>
      </c>
      <c r="N510" s="42" t="e">
        <f>IF($C$24,[1]!obget([1]!obcall("",$C510,"getAverage")),"")</f>
        <v>#VALUE!</v>
      </c>
    </row>
    <row r="511" spans="1:14" x14ac:dyDescent="0.3">
      <c r="A511" s="28" t="str">
        <f t="shared" si="8"/>
        <v/>
      </c>
      <c r="B511" s="42"/>
      <c r="C511" s="45" t="e">
        <f>IF($C$24,[1]!obcall("IM_"&amp;B511,$B$24,"[]",[1]!obMake("","int",ROW(B511)-ROW($B$27))),"")</f>
        <v>#VALUE!</v>
      </c>
      <c r="D511" s="42" t="e">
        <f>IF($C$24,[1]!obget([1]!obcall("",$C511,"get",[1]!obMake("","int",D$26))),"")</f>
        <v>#VALUE!</v>
      </c>
      <c r="E511" s="42" t="e">
        <f>IF($C$24,[1]!obget([1]!obcall("",$C511,"get",[1]!obMake("","int",E$26))),"")</f>
        <v>#VALUE!</v>
      </c>
      <c r="F511" s="42" t="e">
        <f>IF($C$24,[1]!obget([1]!obcall("",$C511,"get",[1]!obMake("","int",F$26))),"")</f>
        <v>#VALUE!</v>
      </c>
      <c r="G511" s="42" t="e">
        <f>IF($C$24,[1]!obget([1]!obcall("",$C511,"get",[1]!obMake("","int",G$26))),"")</f>
        <v>#VALUE!</v>
      </c>
      <c r="H511" s="42" t="e">
        <f>IF($C$24,[1]!obget([1]!obcall("",$C511,"get",[1]!obMake("","int",H$26))),"")</f>
        <v>#VALUE!</v>
      </c>
      <c r="I511" s="42" t="e">
        <f>IF($C$24,[1]!obget([1]!obcall("",$C511,"get",[1]!obMake("","int",I$26))),"")</f>
        <v>#VALUE!</v>
      </c>
      <c r="J511" s="42" t="e">
        <f>IF($C$24,[1]!obget([1]!obcall("",$C511,"get",[1]!obMake("","int",J$26))),"")</f>
        <v>#VALUE!</v>
      </c>
      <c r="K511" s="42" t="e">
        <f>IF($C$24,[1]!obget([1]!obcall("",$C511,"get",[1]!obMake("","int",K$26))),"")</f>
        <v>#VALUE!</v>
      </c>
      <c r="L511" s="42" t="e">
        <f>IF($C$24,[1]!obget([1]!obcall("",$C511,"get",[1]!obMake("","int",L$26))),"")</f>
        <v>#VALUE!</v>
      </c>
      <c r="M511" s="42" t="e">
        <f>IF($C$24,[1]!obget([1]!obcall("",$C511,"get",[1]!obMake("","int",M$26))),"")</f>
        <v>#VALUE!</v>
      </c>
      <c r="N511" s="42" t="e">
        <f>IF($C$24,[1]!obget([1]!obcall("",$C511,"getAverage")),"")</f>
        <v>#VALUE!</v>
      </c>
    </row>
    <row r="512" spans="1:14" x14ac:dyDescent="0.3">
      <c r="A512" s="28">
        <f t="shared" si="8"/>
        <v>48.5</v>
      </c>
      <c r="B512" s="42"/>
      <c r="C512" s="45" t="e">
        <f>IF($C$24,[1]!obcall("IM_"&amp;B512,$B$24,"[]",[1]!obMake("","int",ROW(B512)-ROW($B$27))),"")</f>
        <v>#VALUE!</v>
      </c>
      <c r="D512" s="42" t="e">
        <f>IF($C$24,[1]!obget([1]!obcall("",$C512,"get",[1]!obMake("","int",D$26))),"")</f>
        <v>#VALUE!</v>
      </c>
      <c r="E512" s="42" t="e">
        <f>IF($C$24,[1]!obget([1]!obcall("",$C512,"get",[1]!obMake("","int",E$26))),"")</f>
        <v>#VALUE!</v>
      </c>
      <c r="F512" s="42" t="e">
        <f>IF($C$24,[1]!obget([1]!obcall("",$C512,"get",[1]!obMake("","int",F$26))),"")</f>
        <v>#VALUE!</v>
      </c>
      <c r="G512" s="42" t="e">
        <f>IF($C$24,[1]!obget([1]!obcall("",$C512,"get",[1]!obMake("","int",G$26))),"")</f>
        <v>#VALUE!</v>
      </c>
      <c r="H512" s="42" t="e">
        <f>IF($C$24,[1]!obget([1]!obcall("",$C512,"get",[1]!obMake("","int",H$26))),"")</f>
        <v>#VALUE!</v>
      </c>
      <c r="I512" s="42" t="e">
        <f>IF($C$24,[1]!obget([1]!obcall("",$C512,"get",[1]!obMake("","int",I$26))),"")</f>
        <v>#VALUE!</v>
      </c>
      <c r="J512" s="42" t="e">
        <f>IF($C$24,[1]!obget([1]!obcall("",$C512,"get",[1]!obMake("","int",J$26))),"")</f>
        <v>#VALUE!</v>
      </c>
      <c r="K512" s="42" t="e">
        <f>IF($C$24,[1]!obget([1]!obcall("",$C512,"get",[1]!obMake("","int",K$26))),"")</f>
        <v>#VALUE!</v>
      </c>
      <c r="L512" s="42" t="e">
        <f>IF($C$24,[1]!obget([1]!obcall("",$C512,"get",[1]!obMake("","int",L$26))),"")</f>
        <v>#VALUE!</v>
      </c>
      <c r="M512" s="42" t="e">
        <f>IF($C$24,[1]!obget([1]!obcall("",$C512,"get",[1]!obMake("","int",M$26))),"")</f>
        <v>#VALUE!</v>
      </c>
      <c r="N512" s="42" t="e">
        <f>IF($C$24,[1]!obget([1]!obcall("",$C512,"getAverage")),"")</f>
        <v>#VALUE!</v>
      </c>
    </row>
    <row r="513" spans="1:14" x14ac:dyDescent="0.3">
      <c r="A513" s="28" t="str">
        <f t="shared" si="8"/>
        <v/>
      </c>
      <c r="B513" s="42"/>
      <c r="C513" s="45" t="e">
        <f>IF($C$24,[1]!obcall("IM_"&amp;B513,$B$24,"[]",[1]!obMake("","int",ROW(B513)-ROW($B$27))),"")</f>
        <v>#VALUE!</v>
      </c>
      <c r="D513" s="42" t="e">
        <f>IF($C$24,[1]!obget([1]!obcall("",$C513,"get",[1]!obMake("","int",D$26))),"")</f>
        <v>#VALUE!</v>
      </c>
      <c r="E513" s="42" t="e">
        <f>IF($C$24,[1]!obget([1]!obcall("",$C513,"get",[1]!obMake("","int",E$26))),"")</f>
        <v>#VALUE!</v>
      </c>
      <c r="F513" s="42" t="e">
        <f>IF($C$24,[1]!obget([1]!obcall("",$C513,"get",[1]!obMake("","int",F$26))),"")</f>
        <v>#VALUE!</v>
      </c>
      <c r="G513" s="42" t="e">
        <f>IF($C$24,[1]!obget([1]!obcall("",$C513,"get",[1]!obMake("","int",G$26))),"")</f>
        <v>#VALUE!</v>
      </c>
      <c r="H513" s="42" t="e">
        <f>IF($C$24,[1]!obget([1]!obcall("",$C513,"get",[1]!obMake("","int",H$26))),"")</f>
        <v>#VALUE!</v>
      </c>
      <c r="I513" s="42" t="e">
        <f>IF($C$24,[1]!obget([1]!obcall("",$C513,"get",[1]!obMake("","int",I$26))),"")</f>
        <v>#VALUE!</v>
      </c>
      <c r="J513" s="42" t="e">
        <f>IF($C$24,[1]!obget([1]!obcall("",$C513,"get",[1]!obMake("","int",J$26))),"")</f>
        <v>#VALUE!</v>
      </c>
      <c r="K513" s="42" t="e">
        <f>IF($C$24,[1]!obget([1]!obcall("",$C513,"get",[1]!obMake("","int",K$26))),"")</f>
        <v>#VALUE!</v>
      </c>
      <c r="L513" s="42" t="e">
        <f>IF($C$24,[1]!obget([1]!obcall("",$C513,"get",[1]!obMake("","int",L$26))),"")</f>
        <v>#VALUE!</v>
      </c>
      <c r="M513" s="42" t="e">
        <f>IF($C$24,[1]!obget([1]!obcall("",$C513,"get",[1]!obMake("","int",M$26))),"")</f>
        <v>#VALUE!</v>
      </c>
      <c r="N513" s="42" t="e">
        <f>IF($C$24,[1]!obget([1]!obcall("",$C513,"getAverage")),"")</f>
        <v>#VALUE!</v>
      </c>
    </row>
    <row r="514" spans="1:14" x14ac:dyDescent="0.3">
      <c r="A514" s="28" t="str">
        <f t="shared" si="8"/>
        <v/>
      </c>
      <c r="B514" s="42"/>
      <c r="C514" s="45" t="e">
        <f>IF($C$24,[1]!obcall("IM_"&amp;B514,$B$24,"[]",[1]!obMake("","int",ROW(B514)-ROW($B$27))),"")</f>
        <v>#VALUE!</v>
      </c>
      <c r="D514" s="42" t="e">
        <f>IF($C$24,[1]!obget([1]!obcall("",$C514,"get",[1]!obMake("","int",D$26))),"")</f>
        <v>#VALUE!</v>
      </c>
      <c r="E514" s="42" t="e">
        <f>IF($C$24,[1]!obget([1]!obcall("",$C514,"get",[1]!obMake("","int",E$26))),"")</f>
        <v>#VALUE!</v>
      </c>
      <c r="F514" s="42" t="e">
        <f>IF($C$24,[1]!obget([1]!obcall("",$C514,"get",[1]!obMake("","int",F$26))),"")</f>
        <v>#VALUE!</v>
      </c>
      <c r="G514" s="42" t="e">
        <f>IF($C$24,[1]!obget([1]!obcall("",$C514,"get",[1]!obMake("","int",G$26))),"")</f>
        <v>#VALUE!</v>
      </c>
      <c r="H514" s="42" t="e">
        <f>IF($C$24,[1]!obget([1]!obcall("",$C514,"get",[1]!obMake("","int",H$26))),"")</f>
        <v>#VALUE!</v>
      </c>
      <c r="I514" s="42" t="e">
        <f>IF($C$24,[1]!obget([1]!obcall("",$C514,"get",[1]!obMake("","int",I$26))),"")</f>
        <v>#VALUE!</v>
      </c>
      <c r="J514" s="42" t="e">
        <f>IF($C$24,[1]!obget([1]!obcall("",$C514,"get",[1]!obMake("","int",J$26))),"")</f>
        <v>#VALUE!</v>
      </c>
      <c r="K514" s="42" t="e">
        <f>IF($C$24,[1]!obget([1]!obcall("",$C514,"get",[1]!obMake("","int",K$26))),"")</f>
        <v>#VALUE!</v>
      </c>
      <c r="L514" s="42" t="e">
        <f>IF($C$24,[1]!obget([1]!obcall("",$C514,"get",[1]!obMake("","int",L$26))),"")</f>
        <v>#VALUE!</v>
      </c>
      <c r="M514" s="42" t="e">
        <f>IF($C$24,[1]!obget([1]!obcall("",$C514,"get",[1]!obMake("","int",M$26))),"")</f>
        <v>#VALUE!</v>
      </c>
      <c r="N514" s="42" t="e">
        <f>IF($C$24,[1]!obget([1]!obcall("",$C514,"getAverage")),"")</f>
        <v>#VALUE!</v>
      </c>
    </row>
    <row r="515" spans="1:14" x14ac:dyDescent="0.3">
      <c r="A515" s="28" t="str">
        <f t="shared" si="8"/>
        <v/>
      </c>
      <c r="B515" s="42"/>
      <c r="C515" s="45" t="e">
        <f>IF($C$24,[1]!obcall("IM_"&amp;B515,$B$24,"[]",[1]!obMake("","int",ROW(B515)-ROW($B$27))),"")</f>
        <v>#VALUE!</v>
      </c>
      <c r="D515" s="42" t="e">
        <f>IF($C$24,[1]!obget([1]!obcall("",$C515,"get",[1]!obMake("","int",D$26))),"")</f>
        <v>#VALUE!</v>
      </c>
      <c r="E515" s="42" t="e">
        <f>IF($C$24,[1]!obget([1]!obcall("",$C515,"get",[1]!obMake("","int",E$26))),"")</f>
        <v>#VALUE!</v>
      </c>
      <c r="F515" s="42" t="e">
        <f>IF($C$24,[1]!obget([1]!obcall("",$C515,"get",[1]!obMake("","int",F$26))),"")</f>
        <v>#VALUE!</v>
      </c>
      <c r="G515" s="42" t="e">
        <f>IF($C$24,[1]!obget([1]!obcall("",$C515,"get",[1]!obMake("","int",G$26))),"")</f>
        <v>#VALUE!</v>
      </c>
      <c r="H515" s="42" t="e">
        <f>IF($C$24,[1]!obget([1]!obcall("",$C515,"get",[1]!obMake("","int",H$26))),"")</f>
        <v>#VALUE!</v>
      </c>
      <c r="I515" s="42" t="e">
        <f>IF($C$24,[1]!obget([1]!obcall("",$C515,"get",[1]!obMake("","int",I$26))),"")</f>
        <v>#VALUE!</v>
      </c>
      <c r="J515" s="42" t="e">
        <f>IF($C$24,[1]!obget([1]!obcall("",$C515,"get",[1]!obMake("","int",J$26))),"")</f>
        <v>#VALUE!</v>
      </c>
      <c r="K515" s="42" t="e">
        <f>IF($C$24,[1]!obget([1]!obcall("",$C515,"get",[1]!obMake("","int",K$26))),"")</f>
        <v>#VALUE!</v>
      </c>
      <c r="L515" s="42" t="e">
        <f>IF($C$24,[1]!obget([1]!obcall("",$C515,"get",[1]!obMake("","int",L$26))),"")</f>
        <v>#VALUE!</v>
      </c>
      <c r="M515" s="42" t="e">
        <f>IF($C$24,[1]!obget([1]!obcall("",$C515,"get",[1]!obMake("","int",M$26))),"")</f>
        <v>#VALUE!</v>
      </c>
      <c r="N515" s="42" t="e">
        <f>IF($C$24,[1]!obget([1]!obcall("",$C515,"getAverage")),"")</f>
        <v>#VALUE!</v>
      </c>
    </row>
    <row r="516" spans="1:14" x14ac:dyDescent="0.3">
      <c r="A516" s="28" t="str">
        <f t="shared" si="8"/>
        <v/>
      </c>
      <c r="B516" s="42"/>
      <c r="C516" s="45" t="e">
        <f>IF($C$24,[1]!obcall("IM_"&amp;B516,$B$24,"[]",[1]!obMake("","int",ROW(B516)-ROW($B$27))),"")</f>
        <v>#VALUE!</v>
      </c>
      <c r="D516" s="42" t="e">
        <f>IF($C$24,[1]!obget([1]!obcall("",$C516,"get",[1]!obMake("","int",D$26))),"")</f>
        <v>#VALUE!</v>
      </c>
      <c r="E516" s="42" t="e">
        <f>IF($C$24,[1]!obget([1]!obcall("",$C516,"get",[1]!obMake("","int",E$26))),"")</f>
        <v>#VALUE!</v>
      </c>
      <c r="F516" s="42" t="e">
        <f>IF($C$24,[1]!obget([1]!obcall("",$C516,"get",[1]!obMake("","int",F$26))),"")</f>
        <v>#VALUE!</v>
      </c>
      <c r="G516" s="42" t="e">
        <f>IF($C$24,[1]!obget([1]!obcall("",$C516,"get",[1]!obMake("","int",G$26))),"")</f>
        <v>#VALUE!</v>
      </c>
      <c r="H516" s="42" t="e">
        <f>IF($C$24,[1]!obget([1]!obcall("",$C516,"get",[1]!obMake("","int",H$26))),"")</f>
        <v>#VALUE!</v>
      </c>
      <c r="I516" s="42" t="e">
        <f>IF($C$24,[1]!obget([1]!obcall("",$C516,"get",[1]!obMake("","int",I$26))),"")</f>
        <v>#VALUE!</v>
      </c>
      <c r="J516" s="42" t="e">
        <f>IF($C$24,[1]!obget([1]!obcall("",$C516,"get",[1]!obMake("","int",J$26))),"")</f>
        <v>#VALUE!</v>
      </c>
      <c r="K516" s="42" t="e">
        <f>IF($C$24,[1]!obget([1]!obcall("",$C516,"get",[1]!obMake("","int",K$26))),"")</f>
        <v>#VALUE!</v>
      </c>
      <c r="L516" s="42" t="e">
        <f>IF($C$24,[1]!obget([1]!obcall("",$C516,"get",[1]!obMake("","int",L$26))),"")</f>
        <v>#VALUE!</v>
      </c>
      <c r="M516" s="42" t="e">
        <f>IF($C$24,[1]!obget([1]!obcall("",$C516,"get",[1]!obMake("","int",M$26))),"")</f>
        <v>#VALUE!</v>
      </c>
      <c r="N516" s="42" t="e">
        <f>IF($C$24,[1]!obget([1]!obcall("",$C516,"getAverage")),"")</f>
        <v>#VALUE!</v>
      </c>
    </row>
    <row r="517" spans="1:14" x14ac:dyDescent="0.3">
      <c r="A517" s="28">
        <f t="shared" si="8"/>
        <v>49</v>
      </c>
      <c r="B517" s="42"/>
      <c r="C517" s="45" t="e">
        <f>IF($C$24,[1]!obcall("IM_"&amp;B517,$B$24,"[]",[1]!obMake("","int",ROW(B517)-ROW($B$27))),"")</f>
        <v>#VALUE!</v>
      </c>
      <c r="D517" s="42" t="e">
        <f>IF($C$24,[1]!obget([1]!obcall("",$C517,"get",[1]!obMake("","int",D$26))),"")</f>
        <v>#VALUE!</v>
      </c>
      <c r="E517" s="42" t="e">
        <f>IF($C$24,[1]!obget([1]!obcall("",$C517,"get",[1]!obMake("","int",E$26))),"")</f>
        <v>#VALUE!</v>
      </c>
      <c r="F517" s="42" t="e">
        <f>IF($C$24,[1]!obget([1]!obcall("",$C517,"get",[1]!obMake("","int",F$26))),"")</f>
        <v>#VALUE!</v>
      </c>
      <c r="G517" s="42" t="e">
        <f>IF($C$24,[1]!obget([1]!obcall("",$C517,"get",[1]!obMake("","int",G$26))),"")</f>
        <v>#VALUE!</v>
      </c>
      <c r="H517" s="42" t="e">
        <f>IF($C$24,[1]!obget([1]!obcall("",$C517,"get",[1]!obMake("","int",H$26))),"")</f>
        <v>#VALUE!</v>
      </c>
      <c r="I517" s="42" t="e">
        <f>IF($C$24,[1]!obget([1]!obcall("",$C517,"get",[1]!obMake("","int",I$26))),"")</f>
        <v>#VALUE!</v>
      </c>
      <c r="J517" s="42" t="e">
        <f>IF($C$24,[1]!obget([1]!obcall("",$C517,"get",[1]!obMake("","int",J$26))),"")</f>
        <v>#VALUE!</v>
      </c>
      <c r="K517" s="42" t="e">
        <f>IF($C$24,[1]!obget([1]!obcall("",$C517,"get",[1]!obMake("","int",K$26))),"")</f>
        <v>#VALUE!</v>
      </c>
      <c r="L517" s="42" t="e">
        <f>IF($C$24,[1]!obget([1]!obcall("",$C517,"get",[1]!obMake("","int",L$26))),"")</f>
        <v>#VALUE!</v>
      </c>
      <c r="M517" s="42" t="e">
        <f>IF($C$24,[1]!obget([1]!obcall("",$C517,"get",[1]!obMake("","int",M$26))),"")</f>
        <v>#VALUE!</v>
      </c>
      <c r="N517" s="42" t="e">
        <f>IF($C$24,[1]!obget([1]!obcall("",$C517,"getAverage")),"")</f>
        <v>#VALUE!</v>
      </c>
    </row>
    <row r="518" spans="1:14" x14ac:dyDescent="0.3">
      <c r="A518" s="28" t="str">
        <f t="shared" si="8"/>
        <v/>
      </c>
      <c r="B518" s="42"/>
      <c r="C518" s="45" t="e">
        <f>IF($C$24,[1]!obcall("IM_"&amp;B518,$B$24,"[]",[1]!obMake("","int",ROW(B518)-ROW($B$27))),"")</f>
        <v>#VALUE!</v>
      </c>
      <c r="D518" s="42" t="e">
        <f>IF($C$24,[1]!obget([1]!obcall("",$C518,"get",[1]!obMake("","int",D$26))),"")</f>
        <v>#VALUE!</v>
      </c>
      <c r="E518" s="42" t="e">
        <f>IF($C$24,[1]!obget([1]!obcall("",$C518,"get",[1]!obMake("","int",E$26))),"")</f>
        <v>#VALUE!</v>
      </c>
      <c r="F518" s="42" t="e">
        <f>IF($C$24,[1]!obget([1]!obcall("",$C518,"get",[1]!obMake("","int",F$26))),"")</f>
        <v>#VALUE!</v>
      </c>
      <c r="G518" s="42" t="e">
        <f>IF($C$24,[1]!obget([1]!obcall("",$C518,"get",[1]!obMake("","int",G$26))),"")</f>
        <v>#VALUE!</v>
      </c>
      <c r="H518" s="42" t="e">
        <f>IF($C$24,[1]!obget([1]!obcall("",$C518,"get",[1]!obMake("","int",H$26))),"")</f>
        <v>#VALUE!</v>
      </c>
      <c r="I518" s="42" t="e">
        <f>IF($C$24,[1]!obget([1]!obcall("",$C518,"get",[1]!obMake("","int",I$26))),"")</f>
        <v>#VALUE!</v>
      </c>
      <c r="J518" s="42" t="e">
        <f>IF($C$24,[1]!obget([1]!obcall("",$C518,"get",[1]!obMake("","int",J$26))),"")</f>
        <v>#VALUE!</v>
      </c>
      <c r="K518" s="42" t="e">
        <f>IF($C$24,[1]!obget([1]!obcall("",$C518,"get",[1]!obMake("","int",K$26))),"")</f>
        <v>#VALUE!</v>
      </c>
      <c r="L518" s="42" t="e">
        <f>IF($C$24,[1]!obget([1]!obcall("",$C518,"get",[1]!obMake("","int",L$26))),"")</f>
        <v>#VALUE!</v>
      </c>
      <c r="M518" s="42" t="e">
        <f>IF($C$24,[1]!obget([1]!obcall("",$C518,"get",[1]!obMake("","int",M$26))),"")</f>
        <v>#VALUE!</v>
      </c>
      <c r="N518" s="42" t="e">
        <f>IF($C$24,[1]!obget([1]!obcall("",$C518,"getAverage")),"")</f>
        <v>#VALUE!</v>
      </c>
    </row>
    <row r="519" spans="1:14" x14ac:dyDescent="0.3">
      <c r="A519" s="28" t="str">
        <f t="shared" si="8"/>
        <v/>
      </c>
      <c r="B519" s="42"/>
      <c r="C519" s="45" t="e">
        <f>IF($C$24,[1]!obcall("IM_"&amp;B519,$B$24,"[]",[1]!obMake("","int",ROW(B519)-ROW($B$27))),"")</f>
        <v>#VALUE!</v>
      </c>
      <c r="D519" s="42" t="e">
        <f>IF($C$24,[1]!obget([1]!obcall("",$C519,"get",[1]!obMake("","int",D$26))),"")</f>
        <v>#VALUE!</v>
      </c>
      <c r="E519" s="42" t="e">
        <f>IF($C$24,[1]!obget([1]!obcall("",$C519,"get",[1]!obMake("","int",E$26))),"")</f>
        <v>#VALUE!</v>
      </c>
      <c r="F519" s="42" t="e">
        <f>IF($C$24,[1]!obget([1]!obcall("",$C519,"get",[1]!obMake("","int",F$26))),"")</f>
        <v>#VALUE!</v>
      </c>
      <c r="G519" s="42" t="e">
        <f>IF($C$24,[1]!obget([1]!obcall("",$C519,"get",[1]!obMake("","int",G$26))),"")</f>
        <v>#VALUE!</v>
      </c>
      <c r="H519" s="42" t="e">
        <f>IF($C$24,[1]!obget([1]!obcall("",$C519,"get",[1]!obMake("","int",H$26))),"")</f>
        <v>#VALUE!</v>
      </c>
      <c r="I519" s="42" t="e">
        <f>IF($C$24,[1]!obget([1]!obcall("",$C519,"get",[1]!obMake("","int",I$26))),"")</f>
        <v>#VALUE!</v>
      </c>
      <c r="J519" s="42" t="e">
        <f>IF($C$24,[1]!obget([1]!obcall("",$C519,"get",[1]!obMake("","int",J$26))),"")</f>
        <v>#VALUE!</v>
      </c>
      <c r="K519" s="42" t="e">
        <f>IF($C$24,[1]!obget([1]!obcall("",$C519,"get",[1]!obMake("","int",K$26))),"")</f>
        <v>#VALUE!</v>
      </c>
      <c r="L519" s="42" t="e">
        <f>IF($C$24,[1]!obget([1]!obcall("",$C519,"get",[1]!obMake("","int",L$26))),"")</f>
        <v>#VALUE!</v>
      </c>
      <c r="M519" s="42" t="e">
        <f>IF($C$24,[1]!obget([1]!obcall("",$C519,"get",[1]!obMake("","int",M$26))),"")</f>
        <v>#VALUE!</v>
      </c>
      <c r="N519" s="42" t="e">
        <f>IF($C$24,[1]!obget([1]!obcall("",$C519,"getAverage")),"")</f>
        <v>#VALUE!</v>
      </c>
    </row>
    <row r="520" spans="1:14" x14ac:dyDescent="0.3">
      <c r="A520" s="28" t="str">
        <f t="shared" si="8"/>
        <v/>
      </c>
      <c r="B520" s="42"/>
      <c r="C520" s="45" t="e">
        <f>IF($C$24,[1]!obcall("IM_"&amp;B520,$B$24,"[]",[1]!obMake("","int",ROW(B520)-ROW($B$27))),"")</f>
        <v>#VALUE!</v>
      </c>
      <c r="D520" s="42" t="e">
        <f>IF($C$24,[1]!obget([1]!obcall("",$C520,"get",[1]!obMake("","int",D$26))),"")</f>
        <v>#VALUE!</v>
      </c>
      <c r="E520" s="42" t="e">
        <f>IF($C$24,[1]!obget([1]!obcall("",$C520,"get",[1]!obMake("","int",E$26))),"")</f>
        <v>#VALUE!</v>
      </c>
      <c r="F520" s="42" t="e">
        <f>IF($C$24,[1]!obget([1]!obcall("",$C520,"get",[1]!obMake("","int",F$26))),"")</f>
        <v>#VALUE!</v>
      </c>
      <c r="G520" s="42" t="e">
        <f>IF($C$24,[1]!obget([1]!obcall("",$C520,"get",[1]!obMake("","int",G$26))),"")</f>
        <v>#VALUE!</v>
      </c>
      <c r="H520" s="42" t="e">
        <f>IF($C$24,[1]!obget([1]!obcall("",$C520,"get",[1]!obMake("","int",H$26))),"")</f>
        <v>#VALUE!</v>
      </c>
      <c r="I520" s="42" t="e">
        <f>IF($C$24,[1]!obget([1]!obcall("",$C520,"get",[1]!obMake("","int",I$26))),"")</f>
        <v>#VALUE!</v>
      </c>
      <c r="J520" s="42" t="e">
        <f>IF($C$24,[1]!obget([1]!obcall("",$C520,"get",[1]!obMake("","int",J$26))),"")</f>
        <v>#VALUE!</v>
      </c>
      <c r="K520" s="42" t="e">
        <f>IF($C$24,[1]!obget([1]!obcall("",$C520,"get",[1]!obMake("","int",K$26))),"")</f>
        <v>#VALUE!</v>
      </c>
      <c r="L520" s="42" t="e">
        <f>IF($C$24,[1]!obget([1]!obcall("",$C520,"get",[1]!obMake("","int",L$26))),"")</f>
        <v>#VALUE!</v>
      </c>
      <c r="M520" s="42" t="e">
        <f>IF($C$24,[1]!obget([1]!obcall("",$C520,"get",[1]!obMake("","int",M$26))),"")</f>
        <v>#VALUE!</v>
      </c>
      <c r="N520" s="42" t="e">
        <f>IF($C$24,[1]!obget([1]!obcall("",$C520,"getAverage")),"")</f>
        <v>#VALUE!</v>
      </c>
    </row>
    <row r="521" spans="1:14" x14ac:dyDescent="0.3">
      <c r="A521" s="28" t="str">
        <f t="shared" si="8"/>
        <v/>
      </c>
      <c r="B521" s="42"/>
      <c r="C521" s="45" t="e">
        <f>IF($C$24,[1]!obcall("IM_"&amp;B521,$B$24,"[]",[1]!obMake("","int",ROW(B521)-ROW($B$27))),"")</f>
        <v>#VALUE!</v>
      </c>
      <c r="D521" s="42" t="e">
        <f>IF($C$24,[1]!obget([1]!obcall("",$C521,"get",[1]!obMake("","int",D$26))),"")</f>
        <v>#VALUE!</v>
      </c>
      <c r="E521" s="42" t="e">
        <f>IF($C$24,[1]!obget([1]!obcall("",$C521,"get",[1]!obMake("","int",E$26))),"")</f>
        <v>#VALUE!</v>
      </c>
      <c r="F521" s="42" t="e">
        <f>IF($C$24,[1]!obget([1]!obcall("",$C521,"get",[1]!obMake("","int",F$26))),"")</f>
        <v>#VALUE!</v>
      </c>
      <c r="G521" s="42" t="e">
        <f>IF($C$24,[1]!obget([1]!obcall("",$C521,"get",[1]!obMake("","int",G$26))),"")</f>
        <v>#VALUE!</v>
      </c>
      <c r="H521" s="42" t="e">
        <f>IF($C$24,[1]!obget([1]!obcall("",$C521,"get",[1]!obMake("","int",H$26))),"")</f>
        <v>#VALUE!</v>
      </c>
      <c r="I521" s="42" t="e">
        <f>IF($C$24,[1]!obget([1]!obcall("",$C521,"get",[1]!obMake("","int",I$26))),"")</f>
        <v>#VALUE!</v>
      </c>
      <c r="J521" s="42" t="e">
        <f>IF($C$24,[1]!obget([1]!obcall("",$C521,"get",[1]!obMake("","int",J$26))),"")</f>
        <v>#VALUE!</v>
      </c>
      <c r="K521" s="42" t="e">
        <f>IF($C$24,[1]!obget([1]!obcall("",$C521,"get",[1]!obMake("","int",K$26))),"")</f>
        <v>#VALUE!</v>
      </c>
      <c r="L521" s="42" t="e">
        <f>IF($C$24,[1]!obget([1]!obcall("",$C521,"get",[1]!obMake("","int",L$26))),"")</f>
        <v>#VALUE!</v>
      </c>
      <c r="M521" s="42" t="e">
        <f>IF($C$24,[1]!obget([1]!obcall("",$C521,"get",[1]!obMake("","int",M$26))),"")</f>
        <v>#VALUE!</v>
      </c>
      <c r="N521" s="42" t="e">
        <f>IF($C$24,[1]!obget([1]!obcall("",$C521,"getAverage")),"")</f>
        <v>#VALUE!</v>
      </c>
    </row>
    <row r="522" spans="1:14" x14ac:dyDescent="0.3">
      <c r="A522" s="28">
        <f t="shared" si="8"/>
        <v>49.5</v>
      </c>
      <c r="B522" s="42"/>
      <c r="C522" s="45" t="e">
        <f>IF($C$24,[1]!obcall("IM_"&amp;B522,$B$24,"[]",[1]!obMake("","int",ROW(B522)-ROW($B$27))),"")</f>
        <v>#VALUE!</v>
      </c>
      <c r="D522" s="42" t="e">
        <f>IF($C$24,[1]!obget([1]!obcall("",$C522,"get",[1]!obMake("","int",D$26))),"")</f>
        <v>#VALUE!</v>
      </c>
      <c r="E522" s="42" t="e">
        <f>IF($C$24,[1]!obget([1]!obcall("",$C522,"get",[1]!obMake("","int",E$26))),"")</f>
        <v>#VALUE!</v>
      </c>
      <c r="F522" s="42" t="e">
        <f>IF($C$24,[1]!obget([1]!obcall("",$C522,"get",[1]!obMake("","int",F$26))),"")</f>
        <v>#VALUE!</v>
      </c>
      <c r="G522" s="42" t="e">
        <f>IF($C$24,[1]!obget([1]!obcall("",$C522,"get",[1]!obMake("","int",G$26))),"")</f>
        <v>#VALUE!</v>
      </c>
      <c r="H522" s="42" t="e">
        <f>IF($C$24,[1]!obget([1]!obcall("",$C522,"get",[1]!obMake("","int",H$26))),"")</f>
        <v>#VALUE!</v>
      </c>
      <c r="I522" s="42" t="e">
        <f>IF($C$24,[1]!obget([1]!obcall("",$C522,"get",[1]!obMake("","int",I$26))),"")</f>
        <v>#VALUE!</v>
      </c>
      <c r="J522" s="42" t="e">
        <f>IF($C$24,[1]!obget([1]!obcall("",$C522,"get",[1]!obMake("","int",J$26))),"")</f>
        <v>#VALUE!</v>
      </c>
      <c r="K522" s="42" t="e">
        <f>IF($C$24,[1]!obget([1]!obcall("",$C522,"get",[1]!obMake("","int",K$26))),"")</f>
        <v>#VALUE!</v>
      </c>
      <c r="L522" s="42" t="e">
        <f>IF($C$24,[1]!obget([1]!obcall("",$C522,"get",[1]!obMake("","int",L$26))),"")</f>
        <v>#VALUE!</v>
      </c>
      <c r="M522" s="42" t="e">
        <f>IF($C$24,[1]!obget([1]!obcall("",$C522,"get",[1]!obMake("","int",M$26))),"")</f>
        <v>#VALUE!</v>
      </c>
      <c r="N522" s="42" t="e">
        <f>IF($C$24,[1]!obget([1]!obcall("",$C522,"getAverage")),"")</f>
        <v>#VALUE!</v>
      </c>
    </row>
    <row r="523" spans="1:14" x14ac:dyDescent="0.3">
      <c r="A523" s="28" t="str">
        <f t="shared" si="8"/>
        <v/>
      </c>
      <c r="B523" s="42"/>
      <c r="C523" s="45" t="e">
        <f>IF($C$24,[1]!obcall("IM_"&amp;B523,$B$24,"[]",[1]!obMake("","int",ROW(B523)-ROW($B$27))),"")</f>
        <v>#VALUE!</v>
      </c>
      <c r="D523" s="42" t="e">
        <f>IF($C$24,[1]!obget([1]!obcall("",$C523,"get",[1]!obMake("","int",D$26))),"")</f>
        <v>#VALUE!</v>
      </c>
      <c r="E523" s="42" t="e">
        <f>IF($C$24,[1]!obget([1]!obcall("",$C523,"get",[1]!obMake("","int",E$26))),"")</f>
        <v>#VALUE!</v>
      </c>
      <c r="F523" s="42" t="e">
        <f>IF($C$24,[1]!obget([1]!obcall("",$C523,"get",[1]!obMake("","int",F$26))),"")</f>
        <v>#VALUE!</v>
      </c>
      <c r="G523" s="42" t="e">
        <f>IF($C$24,[1]!obget([1]!obcall("",$C523,"get",[1]!obMake("","int",G$26))),"")</f>
        <v>#VALUE!</v>
      </c>
      <c r="H523" s="42" t="e">
        <f>IF($C$24,[1]!obget([1]!obcall("",$C523,"get",[1]!obMake("","int",H$26))),"")</f>
        <v>#VALUE!</v>
      </c>
      <c r="I523" s="42" t="e">
        <f>IF($C$24,[1]!obget([1]!obcall("",$C523,"get",[1]!obMake("","int",I$26))),"")</f>
        <v>#VALUE!</v>
      </c>
      <c r="J523" s="42" t="e">
        <f>IF($C$24,[1]!obget([1]!obcall("",$C523,"get",[1]!obMake("","int",J$26))),"")</f>
        <v>#VALUE!</v>
      </c>
      <c r="K523" s="42" t="e">
        <f>IF($C$24,[1]!obget([1]!obcall("",$C523,"get",[1]!obMake("","int",K$26))),"")</f>
        <v>#VALUE!</v>
      </c>
      <c r="L523" s="42" t="e">
        <f>IF($C$24,[1]!obget([1]!obcall("",$C523,"get",[1]!obMake("","int",L$26))),"")</f>
        <v>#VALUE!</v>
      </c>
      <c r="M523" s="42" t="e">
        <f>IF($C$24,[1]!obget([1]!obcall("",$C523,"get",[1]!obMake("","int",M$26))),"")</f>
        <v>#VALUE!</v>
      </c>
      <c r="N523" s="42" t="e">
        <f>IF($C$24,[1]!obget([1]!obcall("",$C523,"getAverage")),"")</f>
        <v>#VALUE!</v>
      </c>
    </row>
    <row r="524" spans="1:14" x14ac:dyDescent="0.3">
      <c r="A524" s="28" t="str">
        <f t="shared" si="8"/>
        <v/>
      </c>
      <c r="B524" s="42"/>
      <c r="C524" s="45" t="e">
        <f>IF($C$24,[1]!obcall("IM_"&amp;B524,$B$24,"[]",[1]!obMake("","int",ROW(B524)-ROW($B$27))),"")</f>
        <v>#VALUE!</v>
      </c>
      <c r="D524" s="42" t="e">
        <f>IF($C$24,[1]!obget([1]!obcall("",$C524,"get",[1]!obMake("","int",D$26))),"")</f>
        <v>#VALUE!</v>
      </c>
      <c r="E524" s="42" t="e">
        <f>IF($C$24,[1]!obget([1]!obcall("",$C524,"get",[1]!obMake("","int",E$26))),"")</f>
        <v>#VALUE!</v>
      </c>
      <c r="F524" s="42" t="e">
        <f>IF($C$24,[1]!obget([1]!obcall("",$C524,"get",[1]!obMake("","int",F$26))),"")</f>
        <v>#VALUE!</v>
      </c>
      <c r="G524" s="42" t="e">
        <f>IF($C$24,[1]!obget([1]!obcall("",$C524,"get",[1]!obMake("","int",G$26))),"")</f>
        <v>#VALUE!</v>
      </c>
      <c r="H524" s="42" t="e">
        <f>IF($C$24,[1]!obget([1]!obcall("",$C524,"get",[1]!obMake("","int",H$26))),"")</f>
        <v>#VALUE!</v>
      </c>
      <c r="I524" s="42" t="e">
        <f>IF($C$24,[1]!obget([1]!obcall("",$C524,"get",[1]!obMake("","int",I$26))),"")</f>
        <v>#VALUE!</v>
      </c>
      <c r="J524" s="42" t="e">
        <f>IF($C$24,[1]!obget([1]!obcall("",$C524,"get",[1]!obMake("","int",J$26))),"")</f>
        <v>#VALUE!</v>
      </c>
      <c r="K524" s="42" t="e">
        <f>IF($C$24,[1]!obget([1]!obcall("",$C524,"get",[1]!obMake("","int",K$26))),"")</f>
        <v>#VALUE!</v>
      </c>
      <c r="L524" s="42" t="e">
        <f>IF($C$24,[1]!obget([1]!obcall("",$C524,"get",[1]!obMake("","int",L$26))),"")</f>
        <v>#VALUE!</v>
      </c>
      <c r="M524" s="42" t="e">
        <f>IF($C$24,[1]!obget([1]!obcall("",$C524,"get",[1]!obMake("","int",M$26))),"")</f>
        <v>#VALUE!</v>
      </c>
      <c r="N524" s="42" t="e">
        <f>IF($C$24,[1]!obget([1]!obcall("",$C524,"getAverage")),"")</f>
        <v>#VALUE!</v>
      </c>
    </row>
    <row r="525" spans="1:14" x14ac:dyDescent="0.3">
      <c r="A525" s="28" t="str">
        <f t="shared" si="8"/>
        <v/>
      </c>
      <c r="B525" s="42"/>
      <c r="C525" s="45" t="e">
        <f>IF($C$24,[1]!obcall("IM_"&amp;B525,$B$24,"[]",[1]!obMake("","int",ROW(B525)-ROW($B$27))),"")</f>
        <v>#VALUE!</v>
      </c>
      <c r="D525" s="42" t="e">
        <f>IF($C$24,[1]!obget([1]!obcall("",$C525,"get",[1]!obMake("","int",D$26))),"")</f>
        <v>#VALUE!</v>
      </c>
      <c r="E525" s="42" t="e">
        <f>IF($C$24,[1]!obget([1]!obcall("",$C525,"get",[1]!obMake("","int",E$26))),"")</f>
        <v>#VALUE!</v>
      </c>
      <c r="F525" s="42" t="e">
        <f>IF($C$24,[1]!obget([1]!obcall("",$C525,"get",[1]!obMake("","int",F$26))),"")</f>
        <v>#VALUE!</v>
      </c>
      <c r="G525" s="42" t="e">
        <f>IF($C$24,[1]!obget([1]!obcall("",$C525,"get",[1]!obMake("","int",G$26))),"")</f>
        <v>#VALUE!</v>
      </c>
      <c r="H525" s="42" t="e">
        <f>IF($C$24,[1]!obget([1]!obcall("",$C525,"get",[1]!obMake("","int",H$26))),"")</f>
        <v>#VALUE!</v>
      </c>
      <c r="I525" s="42" t="e">
        <f>IF($C$24,[1]!obget([1]!obcall("",$C525,"get",[1]!obMake("","int",I$26))),"")</f>
        <v>#VALUE!</v>
      </c>
      <c r="J525" s="42" t="e">
        <f>IF($C$24,[1]!obget([1]!obcall("",$C525,"get",[1]!obMake("","int",J$26))),"")</f>
        <v>#VALUE!</v>
      </c>
      <c r="K525" s="42" t="e">
        <f>IF($C$24,[1]!obget([1]!obcall("",$C525,"get",[1]!obMake("","int",K$26))),"")</f>
        <v>#VALUE!</v>
      </c>
      <c r="L525" s="42" t="e">
        <f>IF($C$24,[1]!obget([1]!obcall("",$C525,"get",[1]!obMake("","int",L$26))),"")</f>
        <v>#VALUE!</v>
      </c>
      <c r="M525" s="42" t="e">
        <f>IF($C$24,[1]!obget([1]!obcall("",$C525,"get",[1]!obMake("","int",M$26))),"")</f>
        <v>#VALUE!</v>
      </c>
      <c r="N525" s="42" t="e">
        <f>IF($C$24,[1]!obget([1]!obcall("",$C525,"getAverage")),"")</f>
        <v>#VALUE!</v>
      </c>
    </row>
    <row r="526" spans="1:14" x14ac:dyDescent="0.3">
      <c r="A526" s="28" t="str">
        <f t="shared" si="8"/>
        <v/>
      </c>
      <c r="B526" s="42"/>
      <c r="C526" s="45" t="e">
        <f>IF($C$24,[1]!obcall("IM_"&amp;B526,$B$24,"[]",[1]!obMake("","int",ROW(B526)-ROW($B$27))),"")</f>
        <v>#VALUE!</v>
      </c>
      <c r="D526" s="42" t="e">
        <f>IF($C$24,[1]!obget([1]!obcall("",$C526,"get",[1]!obMake("","int",D$26))),"")</f>
        <v>#VALUE!</v>
      </c>
      <c r="E526" s="42" t="e">
        <f>IF($C$24,[1]!obget([1]!obcall("",$C526,"get",[1]!obMake("","int",E$26))),"")</f>
        <v>#VALUE!</v>
      </c>
      <c r="F526" s="42" t="e">
        <f>IF($C$24,[1]!obget([1]!obcall("",$C526,"get",[1]!obMake("","int",F$26))),"")</f>
        <v>#VALUE!</v>
      </c>
      <c r="G526" s="42" t="e">
        <f>IF($C$24,[1]!obget([1]!obcall("",$C526,"get",[1]!obMake("","int",G$26))),"")</f>
        <v>#VALUE!</v>
      </c>
      <c r="H526" s="42" t="e">
        <f>IF($C$24,[1]!obget([1]!obcall("",$C526,"get",[1]!obMake("","int",H$26))),"")</f>
        <v>#VALUE!</v>
      </c>
      <c r="I526" s="42" t="e">
        <f>IF($C$24,[1]!obget([1]!obcall("",$C526,"get",[1]!obMake("","int",I$26))),"")</f>
        <v>#VALUE!</v>
      </c>
      <c r="J526" s="42" t="e">
        <f>IF($C$24,[1]!obget([1]!obcall("",$C526,"get",[1]!obMake("","int",J$26))),"")</f>
        <v>#VALUE!</v>
      </c>
      <c r="K526" s="42" t="e">
        <f>IF($C$24,[1]!obget([1]!obcall("",$C526,"get",[1]!obMake("","int",K$26))),"")</f>
        <v>#VALUE!</v>
      </c>
      <c r="L526" s="42" t="e">
        <f>IF($C$24,[1]!obget([1]!obcall("",$C526,"get",[1]!obMake("","int",L$26))),"")</f>
        <v>#VALUE!</v>
      </c>
      <c r="M526" s="42" t="e">
        <f>IF($C$24,[1]!obget([1]!obcall("",$C526,"get",[1]!obMake("","int",M$26))),"")</f>
        <v>#VALUE!</v>
      </c>
      <c r="N526" s="42" t="e">
        <f>IF($C$24,[1]!obget([1]!obcall("",$C526,"getAverage")),"")</f>
        <v>#VALUE!</v>
      </c>
    </row>
    <row r="527" spans="1:14" x14ac:dyDescent="0.3">
      <c r="A527" s="28">
        <f t="shared" si="8"/>
        <v>50</v>
      </c>
      <c r="B527" s="42"/>
      <c r="C527" s="45" t="e">
        <f>IF($C$24,[1]!obcall("IM_"&amp;B527,$B$24,"[]",[1]!obMake("","int",ROW(B527)-ROW($B$27))),"")</f>
        <v>#VALUE!</v>
      </c>
      <c r="D527" s="42" t="e">
        <f>IF($C$24,[1]!obget([1]!obcall("",$C527,"get",[1]!obMake("","int",D$26))),"")</f>
        <v>#VALUE!</v>
      </c>
      <c r="E527" s="42" t="e">
        <f>IF($C$24,[1]!obget([1]!obcall("",$C527,"get",[1]!obMake("","int",E$26))),"")</f>
        <v>#VALUE!</v>
      </c>
      <c r="F527" s="42" t="e">
        <f>IF($C$24,[1]!obget([1]!obcall("",$C527,"get",[1]!obMake("","int",F$26))),"")</f>
        <v>#VALUE!</v>
      </c>
      <c r="G527" s="42" t="e">
        <f>IF($C$24,[1]!obget([1]!obcall("",$C527,"get",[1]!obMake("","int",G$26))),"")</f>
        <v>#VALUE!</v>
      </c>
      <c r="H527" s="42" t="e">
        <f>IF($C$24,[1]!obget([1]!obcall("",$C527,"get",[1]!obMake("","int",H$26))),"")</f>
        <v>#VALUE!</v>
      </c>
      <c r="I527" s="42" t="e">
        <f>IF($C$24,[1]!obget([1]!obcall("",$C527,"get",[1]!obMake("","int",I$26))),"")</f>
        <v>#VALUE!</v>
      </c>
      <c r="J527" s="42" t="e">
        <f>IF($C$24,[1]!obget([1]!obcall("",$C527,"get",[1]!obMake("","int",J$26))),"")</f>
        <v>#VALUE!</v>
      </c>
      <c r="K527" s="42" t="e">
        <f>IF($C$24,[1]!obget([1]!obcall("",$C527,"get",[1]!obMake("","int",K$26))),"")</f>
        <v>#VALUE!</v>
      </c>
      <c r="L527" s="42" t="e">
        <f>IF($C$24,[1]!obget([1]!obcall("",$C527,"get",[1]!obMake("","int",L$26))),"")</f>
        <v>#VALUE!</v>
      </c>
      <c r="M527" s="42" t="e">
        <f>IF($C$24,[1]!obget([1]!obcall("",$C527,"get",[1]!obMake("","int",M$26))),"")</f>
        <v>#VALUE!</v>
      </c>
      <c r="N527" s="42" t="e">
        <f>IF($C$24,[1]!obget([1]!obcall("",$C527,"getAverage")),"")</f>
        <v>#VALUE!</v>
      </c>
    </row>
    <row r="528" spans="1:14" x14ac:dyDescent="0.3">
      <c r="A528" s="28" t="str">
        <f t="shared" si="8"/>
        <v/>
      </c>
      <c r="B528" s="42"/>
      <c r="C528" s="45" t="e">
        <f>IF($C$24,[1]!obcall("IM_"&amp;B528,$B$24,"[]",[1]!obMake("","int",ROW(B528)-ROW($B$27))),"")</f>
        <v>#VALUE!</v>
      </c>
      <c r="D528" s="42" t="e">
        <f>IF($C$24,[1]!obget([1]!obcall("",$C528,"get",[1]!obMake("","int",D$26))),"")</f>
        <v>#VALUE!</v>
      </c>
      <c r="E528" s="42" t="e">
        <f>IF($C$24,[1]!obget([1]!obcall("",$C528,"get",[1]!obMake("","int",E$26))),"")</f>
        <v>#VALUE!</v>
      </c>
      <c r="F528" s="42" t="e">
        <f>IF($C$24,[1]!obget([1]!obcall("",$C528,"get",[1]!obMake("","int",F$26))),"")</f>
        <v>#VALUE!</v>
      </c>
      <c r="G528" s="42" t="e">
        <f>IF($C$24,[1]!obget([1]!obcall("",$C528,"get",[1]!obMake("","int",G$26))),"")</f>
        <v>#VALUE!</v>
      </c>
      <c r="H528" s="42" t="e">
        <f>IF($C$24,[1]!obget([1]!obcall("",$C528,"get",[1]!obMake("","int",H$26))),"")</f>
        <v>#VALUE!</v>
      </c>
      <c r="I528" s="42" t="e">
        <f>IF($C$24,[1]!obget([1]!obcall("",$C528,"get",[1]!obMake("","int",I$26))),"")</f>
        <v>#VALUE!</v>
      </c>
      <c r="J528" s="42" t="e">
        <f>IF($C$24,[1]!obget([1]!obcall("",$C528,"get",[1]!obMake("","int",J$26))),"")</f>
        <v>#VALUE!</v>
      </c>
      <c r="K528" s="42" t="e">
        <f>IF($C$24,[1]!obget([1]!obcall("",$C528,"get",[1]!obMake("","int",K$26))),"")</f>
        <v>#VALUE!</v>
      </c>
      <c r="L528" s="42" t="e">
        <f>IF($C$24,[1]!obget([1]!obcall("",$C528,"get",[1]!obMake("","int",L$26))),"")</f>
        <v>#VALUE!</v>
      </c>
      <c r="M528" s="42" t="e">
        <f>IF($C$24,[1]!obget([1]!obcall("",$C528,"get",[1]!obMake("","int",M$26))),"")</f>
        <v>#VALUE!</v>
      </c>
      <c r="N528" s="42" t="e">
        <f>IF($C$24,[1]!obget([1]!obcall("",$C528,"getAverage")),"")</f>
        <v>#VALUE!</v>
      </c>
    </row>
    <row r="529" spans="1:14" x14ac:dyDescent="0.3">
      <c r="A529" s="28" t="str">
        <f t="shared" si="8"/>
        <v/>
      </c>
      <c r="B529" s="42"/>
      <c r="C529" s="45" t="e">
        <f>IF($C$24,[1]!obcall("IM_"&amp;B529,$B$24,"[]",[1]!obMake("","int",ROW(B529)-ROW($B$27))),"")</f>
        <v>#VALUE!</v>
      </c>
      <c r="D529" s="42" t="e">
        <f>IF($C$24,[1]!obget([1]!obcall("",$C529,"get",[1]!obMake("","int",D$26))),"")</f>
        <v>#VALUE!</v>
      </c>
      <c r="E529" s="42" t="e">
        <f>IF($C$24,[1]!obget([1]!obcall("",$C529,"get",[1]!obMake("","int",E$26))),"")</f>
        <v>#VALUE!</v>
      </c>
      <c r="F529" s="42" t="e">
        <f>IF($C$24,[1]!obget([1]!obcall("",$C529,"get",[1]!obMake("","int",F$26))),"")</f>
        <v>#VALUE!</v>
      </c>
      <c r="G529" s="42" t="e">
        <f>IF($C$24,[1]!obget([1]!obcall("",$C529,"get",[1]!obMake("","int",G$26))),"")</f>
        <v>#VALUE!</v>
      </c>
      <c r="H529" s="42" t="e">
        <f>IF($C$24,[1]!obget([1]!obcall("",$C529,"get",[1]!obMake("","int",H$26))),"")</f>
        <v>#VALUE!</v>
      </c>
      <c r="I529" s="42" t="e">
        <f>IF($C$24,[1]!obget([1]!obcall("",$C529,"get",[1]!obMake("","int",I$26))),"")</f>
        <v>#VALUE!</v>
      </c>
      <c r="J529" s="42" t="e">
        <f>IF($C$24,[1]!obget([1]!obcall("",$C529,"get",[1]!obMake("","int",J$26))),"")</f>
        <v>#VALUE!</v>
      </c>
      <c r="K529" s="42" t="e">
        <f>IF($C$24,[1]!obget([1]!obcall("",$C529,"get",[1]!obMake("","int",K$26))),"")</f>
        <v>#VALUE!</v>
      </c>
      <c r="L529" s="42" t="e">
        <f>IF($C$24,[1]!obget([1]!obcall("",$C529,"get",[1]!obMake("","int",L$26))),"")</f>
        <v>#VALUE!</v>
      </c>
      <c r="M529" s="42" t="e">
        <f>IF($C$24,[1]!obget([1]!obcall("",$C529,"get",[1]!obMake("","int",M$26))),"")</f>
        <v>#VALUE!</v>
      </c>
      <c r="N529" s="42" t="e">
        <f>IF($C$24,[1]!obget([1]!obcall("",$C529,"getAverage")),"")</f>
        <v>#VALUE!</v>
      </c>
    </row>
    <row r="530" spans="1:14" x14ac:dyDescent="0.3">
      <c r="A530" s="28" t="str">
        <f t="shared" si="8"/>
        <v/>
      </c>
      <c r="B530" s="42"/>
      <c r="C530" s="45" t="e">
        <f>IF($C$24,[1]!obcall("IM_"&amp;B530,$B$24,"[]",[1]!obMake("","int",ROW(B530)-ROW($B$27))),"")</f>
        <v>#VALUE!</v>
      </c>
      <c r="D530" s="42" t="e">
        <f>IF($C$24,[1]!obget([1]!obcall("",$C530,"get",[1]!obMake("","int",D$26))),"")</f>
        <v>#VALUE!</v>
      </c>
      <c r="E530" s="42" t="e">
        <f>IF($C$24,[1]!obget([1]!obcall("",$C530,"get",[1]!obMake("","int",E$26))),"")</f>
        <v>#VALUE!</v>
      </c>
      <c r="F530" s="42" t="e">
        <f>IF($C$24,[1]!obget([1]!obcall("",$C530,"get",[1]!obMake("","int",F$26))),"")</f>
        <v>#VALUE!</v>
      </c>
      <c r="G530" s="42" t="e">
        <f>IF($C$24,[1]!obget([1]!obcall("",$C530,"get",[1]!obMake("","int",G$26))),"")</f>
        <v>#VALUE!</v>
      </c>
      <c r="H530" s="42" t="e">
        <f>IF($C$24,[1]!obget([1]!obcall("",$C530,"get",[1]!obMake("","int",H$26))),"")</f>
        <v>#VALUE!</v>
      </c>
      <c r="I530" s="42" t="e">
        <f>IF($C$24,[1]!obget([1]!obcall("",$C530,"get",[1]!obMake("","int",I$26))),"")</f>
        <v>#VALUE!</v>
      </c>
      <c r="J530" s="42" t="e">
        <f>IF($C$24,[1]!obget([1]!obcall("",$C530,"get",[1]!obMake("","int",J$26))),"")</f>
        <v>#VALUE!</v>
      </c>
      <c r="K530" s="42" t="e">
        <f>IF($C$24,[1]!obget([1]!obcall("",$C530,"get",[1]!obMake("","int",K$26))),"")</f>
        <v>#VALUE!</v>
      </c>
      <c r="L530" s="42" t="e">
        <f>IF($C$24,[1]!obget([1]!obcall("",$C530,"get",[1]!obMake("","int",L$26))),"")</f>
        <v>#VALUE!</v>
      </c>
      <c r="M530" s="42" t="e">
        <f>IF($C$24,[1]!obget([1]!obcall("",$C530,"get",[1]!obMake("","int",M$26))),"")</f>
        <v>#VALUE!</v>
      </c>
      <c r="N530" s="42" t="e">
        <f>IF($C$24,[1]!obget([1]!obcall("",$C530,"getAverage")),"")</f>
        <v>#VALUE!</v>
      </c>
    </row>
    <row r="531" spans="1:14" x14ac:dyDescent="0.3">
      <c r="A531" s="28" t="str">
        <f t="shared" si="8"/>
        <v/>
      </c>
      <c r="B531" s="42"/>
      <c r="C531" s="45" t="e">
        <f>IF($C$24,[1]!obcall("IM_"&amp;B531,$B$24,"[]",[1]!obMake("","int",ROW(B531)-ROW($B$27))),"")</f>
        <v>#VALUE!</v>
      </c>
      <c r="D531" s="42" t="e">
        <f>IF($C$24,[1]!obget([1]!obcall("",$C531,"get",[1]!obMake("","int",D$26))),"")</f>
        <v>#VALUE!</v>
      </c>
      <c r="E531" s="42" t="e">
        <f>IF($C$24,[1]!obget([1]!obcall("",$C531,"get",[1]!obMake("","int",E$26))),"")</f>
        <v>#VALUE!</v>
      </c>
      <c r="F531" s="42" t="e">
        <f>IF($C$24,[1]!obget([1]!obcall("",$C531,"get",[1]!obMake("","int",F$26))),"")</f>
        <v>#VALUE!</v>
      </c>
      <c r="G531" s="42" t="e">
        <f>IF($C$24,[1]!obget([1]!obcall("",$C531,"get",[1]!obMake("","int",G$26))),"")</f>
        <v>#VALUE!</v>
      </c>
      <c r="H531" s="42" t="e">
        <f>IF($C$24,[1]!obget([1]!obcall("",$C531,"get",[1]!obMake("","int",H$26))),"")</f>
        <v>#VALUE!</v>
      </c>
      <c r="I531" s="42" t="e">
        <f>IF($C$24,[1]!obget([1]!obcall("",$C531,"get",[1]!obMake("","int",I$26))),"")</f>
        <v>#VALUE!</v>
      </c>
      <c r="J531" s="42" t="e">
        <f>IF($C$24,[1]!obget([1]!obcall("",$C531,"get",[1]!obMake("","int",J$26))),"")</f>
        <v>#VALUE!</v>
      </c>
      <c r="K531" s="42" t="e">
        <f>IF($C$24,[1]!obget([1]!obcall("",$C531,"get",[1]!obMake("","int",K$26))),"")</f>
        <v>#VALUE!</v>
      </c>
      <c r="L531" s="42" t="e">
        <f>IF($C$24,[1]!obget([1]!obcall("",$C531,"get",[1]!obMake("","int",L$26))),"")</f>
        <v>#VALUE!</v>
      </c>
      <c r="M531" s="42" t="e">
        <f>IF($C$24,[1]!obget([1]!obcall("",$C531,"get",[1]!obMake("","int",M$26))),"")</f>
        <v>#VALUE!</v>
      </c>
      <c r="N531" s="42" t="e">
        <f>IF($C$24,[1]!obget([1]!obcall("",$C531,"getAverage")),"")</f>
        <v>#VALUE!</v>
      </c>
    </row>
    <row r="532" spans="1:14" x14ac:dyDescent="0.3">
      <c r="A532" s="28">
        <f t="shared" si="8"/>
        <v>50.5</v>
      </c>
      <c r="B532" s="42"/>
      <c r="C532" s="45" t="e">
        <f>IF($C$24,[1]!obcall("IM_"&amp;B532,$B$24,"[]",[1]!obMake("","int",ROW(B532)-ROW($B$27))),"")</f>
        <v>#VALUE!</v>
      </c>
      <c r="D532" s="42" t="e">
        <f>IF($C$24,[1]!obget([1]!obcall("",$C532,"get",[1]!obMake("","int",D$26))),"")</f>
        <v>#VALUE!</v>
      </c>
      <c r="E532" s="42" t="e">
        <f>IF($C$24,[1]!obget([1]!obcall("",$C532,"get",[1]!obMake("","int",E$26))),"")</f>
        <v>#VALUE!</v>
      </c>
      <c r="F532" s="42" t="e">
        <f>IF($C$24,[1]!obget([1]!obcall("",$C532,"get",[1]!obMake("","int",F$26))),"")</f>
        <v>#VALUE!</v>
      </c>
      <c r="G532" s="42" t="e">
        <f>IF($C$24,[1]!obget([1]!obcall("",$C532,"get",[1]!obMake("","int",G$26))),"")</f>
        <v>#VALUE!</v>
      </c>
      <c r="H532" s="42" t="e">
        <f>IF($C$24,[1]!obget([1]!obcall("",$C532,"get",[1]!obMake("","int",H$26))),"")</f>
        <v>#VALUE!</v>
      </c>
      <c r="I532" s="42" t="e">
        <f>IF($C$24,[1]!obget([1]!obcall("",$C532,"get",[1]!obMake("","int",I$26))),"")</f>
        <v>#VALUE!</v>
      </c>
      <c r="J532" s="42" t="e">
        <f>IF($C$24,[1]!obget([1]!obcall("",$C532,"get",[1]!obMake("","int",J$26))),"")</f>
        <v>#VALUE!</v>
      </c>
      <c r="K532" s="42" t="e">
        <f>IF($C$24,[1]!obget([1]!obcall("",$C532,"get",[1]!obMake("","int",K$26))),"")</f>
        <v>#VALUE!</v>
      </c>
      <c r="L532" s="42" t="e">
        <f>IF($C$24,[1]!obget([1]!obcall("",$C532,"get",[1]!obMake("","int",L$26))),"")</f>
        <v>#VALUE!</v>
      </c>
      <c r="M532" s="42" t="e">
        <f>IF($C$24,[1]!obget([1]!obcall("",$C532,"get",[1]!obMake("","int",M$26))),"")</f>
        <v>#VALUE!</v>
      </c>
      <c r="N532" s="42" t="e">
        <f>IF($C$24,[1]!obget([1]!obcall("",$C532,"getAverage")),"")</f>
        <v>#VALUE!</v>
      </c>
    </row>
    <row r="533" spans="1:14" x14ac:dyDescent="0.3">
      <c r="A533" s="28" t="str">
        <f t="shared" si="8"/>
        <v/>
      </c>
      <c r="B533" s="42"/>
      <c r="C533" s="45" t="e">
        <f>IF($C$24,[1]!obcall("IM_"&amp;B533,$B$24,"[]",[1]!obMake("","int",ROW(B533)-ROW($B$27))),"")</f>
        <v>#VALUE!</v>
      </c>
      <c r="D533" s="42" t="e">
        <f>IF($C$24,[1]!obget([1]!obcall("",$C533,"get",[1]!obMake("","int",D$26))),"")</f>
        <v>#VALUE!</v>
      </c>
      <c r="E533" s="42" t="e">
        <f>IF($C$24,[1]!obget([1]!obcall("",$C533,"get",[1]!obMake("","int",E$26))),"")</f>
        <v>#VALUE!</v>
      </c>
      <c r="F533" s="42" t="e">
        <f>IF($C$24,[1]!obget([1]!obcall("",$C533,"get",[1]!obMake("","int",F$26))),"")</f>
        <v>#VALUE!</v>
      </c>
      <c r="G533" s="42" t="e">
        <f>IF($C$24,[1]!obget([1]!obcall("",$C533,"get",[1]!obMake("","int",G$26))),"")</f>
        <v>#VALUE!</v>
      </c>
      <c r="H533" s="42" t="e">
        <f>IF($C$24,[1]!obget([1]!obcall("",$C533,"get",[1]!obMake("","int",H$26))),"")</f>
        <v>#VALUE!</v>
      </c>
      <c r="I533" s="42" t="e">
        <f>IF($C$24,[1]!obget([1]!obcall("",$C533,"get",[1]!obMake("","int",I$26))),"")</f>
        <v>#VALUE!</v>
      </c>
      <c r="J533" s="42" t="e">
        <f>IF($C$24,[1]!obget([1]!obcall("",$C533,"get",[1]!obMake("","int",J$26))),"")</f>
        <v>#VALUE!</v>
      </c>
      <c r="K533" s="42" t="e">
        <f>IF($C$24,[1]!obget([1]!obcall("",$C533,"get",[1]!obMake("","int",K$26))),"")</f>
        <v>#VALUE!</v>
      </c>
      <c r="L533" s="42" t="e">
        <f>IF($C$24,[1]!obget([1]!obcall("",$C533,"get",[1]!obMake("","int",L$26))),"")</f>
        <v>#VALUE!</v>
      </c>
      <c r="M533" s="42" t="e">
        <f>IF($C$24,[1]!obget([1]!obcall("",$C533,"get",[1]!obMake("","int",M$26))),"")</f>
        <v>#VALUE!</v>
      </c>
      <c r="N533" s="42" t="e">
        <f>IF($C$24,[1]!obget([1]!obcall("",$C533,"getAverage")),"")</f>
        <v>#VALUE!</v>
      </c>
    </row>
    <row r="534" spans="1:14" x14ac:dyDescent="0.3">
      <c r="A534" s="28" t="str">
        <f t="shared" si="8"/>
        <v/>
      </c>
      <c r="B534" s="42"/>
      <c r="C534" s="45" t="e">
        <f>IF($C$24,[1]!obcall("IM_"&amp;B534,$B$24,"[]",[1]!obMake("","int",ROW(B534)-ROW($B$27))),"")</f>
        <v>#VALUE!</v>
      </c>
      <c r="D534" s="42" t="e">
        <f>IF($C$24,[1]!obget([1]!obcall("",$C534,"get",[1]!obMake("","int",D$26))),"")</f>
        <v>#VALUE!</v>
      </c>
      <c r="E534" s="42" t="e">
        <f>IF($C$24,[1]!obget([1]!obcall("",$C534,"get",[1]!obMake("","int",E$26))),"")</f>
        <v>#VALUE!</v>
      </c>
      <c r="F534" s="42" t="e">
        <f>IF($C$24,[1]!obget([1]!obcall("",$C534,"get",[1]!obMake("","int",F$26))),"")</f>
        <v>#VALUE!</v>
      </c>
      <c r="G534" s="42" t="e">
        <f>IF($C$24,[1]!obget([1]!obcall("",$C534,"get",[1]!obMake("","int",G$26))),"")</f>
        <v>#VALUE!</v>
      </c>
      <c r="H534" s="42" t="e">
        <f>IF($C$24,[1]!obget([1]!obcall("",$C534,"get",[1]!obMake("","int",H$26))),"")</f>
        <v>#VALUE!</v>
      </c>
      <c r="I534" s="42" t="e">
        <f>IF($C$24,[1]!obget([1]!obcall("",$C534,"get",[1]!obMake("","int",I$26))),"")</f>
        <v>#VALUE!</v>
      </c>
      <c r="J534" s="42" t="e">
        <f>IF($C$24,[1]!obget([1]!obcall("",$C534,"get",[1]!obMake("","int",J$26))),"")</f>
        <v>#VALUE!</v>
      </c>
      <c r="K534" s="42" t="e">
        <f>IF($C$24,[1]!obget([1]!obcall("",$C534,"get",[1]!obMake("","int",K$26))),"")</f>
        <v>#VALUE!</v>
      </c>
      <c r="L534" s="42" t="e">
        <f>IF($C$24,[1]!obget([1]!obcall("",$C534,"get",[1]!obMake("","int",L$26))),"")</f>
        <v>#VALUE!</v>
      </c>
      <c r="M534" s="42" t="e">
        <f>IF($C$24,[1]!obget([1]!obcall("",$C534,"get",[1]!obMake("","int",M$26))),"")</f>
        <v>#VALUE!</v>
      </c>
      <c r="N534" s="42" t="e">
        <f>IF($C$24,[1]!obget([1]!obcall("",$C534,"getAverage")),"")</f>
        <v>#VALUE!</v>
      </c>
    </row>
    <row r="535" spans="1:14" x14ac:dyDescent="0.3">
      <c r="A535" s="28" t="str">
        <f t="shared" si="8"/>
        <v/>
      </c>
      <c r="B535" s="42"/>
      <c r="C535" s="45" t="e">
        <f>IF($C$24,[1]!obcall("IM_"&amp;B535,$B$24,"[]",[1]!obMake("","int",ROW(B535)-ROW($B$27))),"")</f>
        <v>#VALUE!</v>
      </c>
      <c r="D535" s="42" t="e">
        <f>IF($C$24,[1]!obget([1]!obcall("",$C535,"get",[1]!obMake("","int",D$26))),"")</f>
        <v>#VALUE!</v>
      </c>
      <c r="E535" s="42" t="e">
        <f>IF($C$24,[1]!obget([1]!obcall("",$C535,"get",[1]!obMake("","int",E$26))),"")</f>
        <v>#VALUE!</v>
      </c>
      <c r="F535" s="42" t="e">
        <f>IF($C$24,[1]!obget([1]!obcall("",$C535,"get",[1]!obMake("","int",F$26))),"")</f>
        <v>#VALUE!</v>
      </c>
      <c r="G535" s="42" t="e">
        <f>IF($C$24,[1]!obget([1]!obcall("",$C535,"get",[1]!obMake("","int",G$26))),"")</f>
        <v>#VALUE!</v>
      </c>
      <c r="H535" s="42" t="e">
        <f>IF($C$24,[1]!obget([1]!obcall("",$C535,"get",[1]!obMake("","int",H$26))),"")</f>
        <v>#VALUE!</v>
      </c>
      <c r="I535" s="42" t="e">
        <f>IF($C$24,[1]!obget([1]!obcall("",$C535,"get",[1]!obMake("","int",I$26))),"")</f>
        <v>#VALUE!</v>
      </c>
      <c r="J535" s="42" t="e">
        <f>IF($C$24,[1]!obget([1]!obcall("",$C535,"get",[1]!obMake("","int",J$26))),"")</f>
        <v>#VALUE!</v>
      </c>
      <c r="K535" s="42" t="e">
        <f>IF($C$24,[1]!obget([1]!obcall("",$C535,"get",[1]!obMake("","int",K$26))),"")</f>
        <v>#VALUE!</v>
      </c>
      <c r="L535" s="42" t="e">
        <f>IF($C$24,[1]!obget([1]!obcall("",$C535,"get",[1]!obMake("","int",L$26))),"")</f>
        <v>#VALUE!</v>
      </c>
      <c r="M535" s="42" t="e">
        <f>IF($C$24,[1]!obget([1]!obcall("",$C535,"get",[1]!obMake("","int",M$26))),"")</f>
        <v>#VALUE!</v>
      </c>
      <c r="N535" s="42" t="e">
        <f>IF($C$24,[1]!obget([1]!obcall("",$C535,"getAverage")),"")</f>
        <v>#VALUE!</v>
      </c>
    </row>
    <row r="536" spans="1:14" x14ac:dyDescent="0.3">
      <c r="A536" s="28" t="str">
        <f t="shared" si="8"/>
        <v/>
      </c>
      <c r="B536" s="42"/>
      <c r="C536" s="45" t="e">
        <f>IF($C$24,[1]!obcall("IM_"&amp;B536,$B$24,"[]",[1]!obMake("","int",ROW(B536)-ROW($B$27))),"")</f>
        <v>#VALUE!</v>
      </c>
      <c r="D536" s="42" t="e">
        <f>IF($C$24,[1]!obget([1]!obcall("",$C536,"get",[1]!obMake("","int",D$26))),"")</f>
        <v>#VALUE!</v>
      </c>
      <c r="E536" s="42" t="e">
        <f>IF($C$24,[1]!obget([1]!obcall("",$C536,"get",[1]!obMake("","int",E$26))),"")</f>
        <v>#VALUE!</v>
      </c>
      <c r="F536" s="42" t="e">
        <f>IF($C$24,[1]!obget([1]!obcall("",$C536,"get",[1]!obMake("","int",F$26))),"")</f>
        <v>#VALUE!</v>
      </c>
      <c r="G536" s="42" t="e">
        <f>IF($C$24,[1]!obget([1]!obcall("",$C536,"get",[1]!obMake("","int",G$26))),"")</f>
        <v>#VALUE!</v>
      </c>
      <c r="H536" s="42" t="e">
        <f>IF($C$24,[1]!obget([1]!obcall("",$C536,"get",[1]!obMake("","int",H$26))),"")</f>
        <v>#VALUE!</v>
      </c>
      <c r="I536" s="42" t="e">
        <f>IF($C$24,[1]!obget([1]!obcall("",$C536,"get",[1]!obMake("","int",I$26))),"")</f>
        <v>#VALUE!</v>
      </c>
      <c r="J536" s="42" t="e">
        <f>IF($C$24,[1]!obget([1]!obcall("",$C536,"get",[1]!obMake("","int",J$26))),"")</f>
        <v>#VALUE!</v>
      </c>
      <c r="K536" s="42" t="e">
        <f>IF($C$24,[1]!obget([1]!obcall("",$C536,"get",[1]!obMake("","int",K$26))),"")</f>
        <v>#VALUE!</v>
      </c>
      <c r="L536" s="42" t="e">
        <f>IF($C$24,[1]!obget([1]!obcall("",$C536,"get",[1]!obMake("","int",L$26))),"")</f>
        <v>#VALUE!</v>
      </c>
      <c r="M536" s="42" t="e">
        <f>IF($C$24,[1]!obget([1]!obcall("",$C536,"get",[1]!obMake("","int",M$26))),"")</f>
        <v>#VALUE!</v>
      </c>
      <c r="N536" s="42" t="e">
        <f>IF($C$24,[1]!obget([1]!obcall("",$C536,"getAverage")),"")</f>
        <v>#VALUE!</v>
      </c>
    </row>
    <row r="537" spans="1:14" x14ac:dyDescent="0.3">
      <c r="A537" s="28">
        <f t="shared" si="8"/>
        <v>51</v>
      </c>
      <c r="B537" s="42"/>
      <c r="C537" s="45" t="e">
        <f>IF($C$24,[1]!obcall("IM_"&amp;B537,$B$24,"[]",[1]!obMake("","int",ROW(B537)-ROW($B$27))),"")</f>
        <v>#VALUE!</v>
      </c>
      <c r="D537" s="42" t="e">
        <f>IF($C$24,[1]!obget([1]!obcall("",$C537,"get",[1]!obMake("","int",D$26))),"")</f>
        <v>#VALUE!</v>
      </c>
      <c r="E537" s="42" t="e">
        <f>IF($C$24,[1]!obget([1]!obcall("",$C537,"get",[1]!obMake("","int",E$26))),"")</f>
        <v>#VALUE!</v>
      </c>
      <c r="F537" s="42" t="e">
        <f>IF($C$24,[1]!obget([1]!obcall("",$C537,"get",[1]!obMake("","int",F$26))),"")</f>
        <v>#VALUE!</v>
      </c>
      <c r="G537" s="42" t="e">
        <f>IF($C$24,[1]!obget([1]!obcall("",$C537,"get",[1]!obMake("","int",G$26))),"")</f>
        <v>#VALUE!</v>
      </c>
      <c r="H537" s="42" t="e">
        <f>IF($C$24,[1]!obget([1]!obcall("",$C537,"get",[1]!obMake("","int",H$26))),"")</f>
        <v>#VALUE!</v>
      </c>
      <c r="I537" s="42" t="e">
        <f>IF($C$24,[1]!obget([1]!obcall("",$C537,"get",[1]!obMake("","int",I$26))),"")</f>
        <v>#VALUE!</v>
      </c>
      <c r="J537" s="42" t="e">
        <f>IF($C$24,[1]!obget([1]!obcall("",$C537,"get",[1]!obMake("","int",J$26))),"")</f>
        <v>#VALUE!</v>
      </c>
      <c r="K537" s="42" t="e">
        <f>IF($C$24,[1]!obget([1]!obcall("",$C537,"get",[1]!obMake("","int",K$26))),"")</f>
        <v>#VALUE!</v>
      </c>
      <c r="L537" s="42" t="e">
        <f>IF($C$24,[1]!obget([1]!obcall("",$C537,"get",[1]!obMake("","int",L$26))),"")</f>
        <v>#VALUE!</v>
      </c>
      <c r="M537" s="42" t="e">
        <f>IF($C$24,[1]!obget([1]!obcall("",$C537,"get",[1]!obMake("","int",M$26))),"")</f>
        <v>#VALUE!</v>
      </c>
      <c r="N537" s="42" t="e">
        <f>IF($C$24,[1]!obget([1]!obcall("",$C537,"getAverage")),"")</f>
        <v>#VALUE!</v>
      </c>
    </row>
    <row r="538" spans="1:14" x14ac:dyDescent="0.3">
      <c r="A538" s="28" t="str">
        <f t="shared" si="8"/>
        <v/>
      </c>
      <c r="B538" s="42"/>
      <c r="C538" s="45" t="e">
        <f>IF($C$24,[1]!obcall("IM_"&amp;B538,$B$24,"[]",[1]!obMake("","int",ROW(B538)-ROW($B$27))),"")</f>
        <v>#VALUE!</v>
      </c>
      <c r="D538" s="42" t="e">
        <f>IF($C$24,[1]!obget([1]!obcall("",$C538,"get",[1]!obMake("","int",D$26))),"")</f>
        <v>#VALUE!</v>
      </c>
      <c r="E538" s="42" t="e">
        <f>IF($C$24,[1]!obget([1]!obcall("",$C538,"get",[1]!obMake("","int",E$26))),"")</f>
        <v>#VALUE!</v>
      </c>
      <c r="F538" s="42" t="e">
        <f>IF($C$24,[1]!obget([1]!obcall("",$C538,"get",[1]!obMake("","int",F$26))),"")</f>
        <v>#VALUE!</v>
      </c>
      <c r="G538" s="42" t="e">
        <f>IF($C$24,[1]!obget([1]!obcall("",$C538,"get",[1]!obMake("","int",G$26))),"")</f>
        <v>#VALUE!</v>
      </c>
      <c r="H538" s="42" t="e">
        <f>IF($C$24,[1]!obget([1]!obcall("",$C538,"get",[1]!obMake("","int",H$26))),"")</f>
        <v>#VALUE!</v>
      </c>
      <c r="I538" s="42" t="e">
        <f>IF($C$24,[1]!obget([1]!obcall("",$C538,"get",[1]!obMake("","int",I$26))),"")</f>
        <v>#VALUE!</v>
      </c>
      <c r="J538" s="42" t="e">
        <f>IF($C$24,[1]!obget([1]!obcall("",$C538,"get",[1]!obMake("","int",J$26))),"")</f>
        <v>#VALUE!</v>
      </c>
      <c r="K538" s="42" t="e">
        <f>IF($C$24,[1]!obget([1]!obcall("",$C538,"get",[1]!obMake("","int",K$26))),"")</f>
        <v>#VALUE!</v>
      </c>
      <c r="L538" s="42" t="e">
        <f>IF($C$24,[1]!obget([1]!obcall("",$C538,"get",[1]!obMake("","int",L$26))),"")</f>
        <v>#VALUE!</v>
      </c>
      <c r="M538" s="42" t="e">
        <f>IF($C$24,[1]!obget([1]!obcall("",$C538,"get",[1]!obMake("","int",M$26))),"")</f>
        <v>#VALUE!</v>
      </c>
      <c r="N538" s="42" t="e">
        <f>IF($C$24,[1]!obget([1]!obcall("",$C538,"getAverage")),"")</f>
        <v>#VALUE!</v>
      </c>
    </row>
    <row r="539" spans="1:14" x14ac:dyDescent="0.3">
      <c r="A539" s="28" t="str">
        <f t="shared" si="8"/>
        <v/>
      </c>
      <c r="B539" s="42"/>
      <c r="C539" s="45" t="e">
        <f>IF($C$24,[1]!obcall("IM_"&amp;B539,$B$24,"[]",[1]!obMake("","int",ROW(B539)-ROW($B$27))),"")</f>
        <v>#VALUE!</v>
      </c>
      <c r="D539" s="42" t="e">
        <f>IF($C$24,[1]!obget([1]!obcall("",$C539,"get",[1]!obMake("","int",D$26))),"")</f>
        <v>#VALUE!</v>
      </c>
      <c r="E539" s="42" t="e">
        <f>IF($C$24,[1]!obget([1]!obcall("",$C539,"get",[1]!obMake("","int",E$26))),"")</f>
        <v>#VALUE!</v>
      </c>
      <c r="F539" s="42" t="e">
        <f>IF($C$24,[1]!obget([1]!obcall("",$C539,"get",[1]!obMake("","int",F$26))),"")</f>
        <v>#VALUE!</v>
      </c>
      <c r="G539" s="42" t="e">
        <f>IF($C$24,[1]!obget([1]!obcall("",$C539,"get",[1]!obMake("","int",G$26))),"")</f>
        <v>#VALUE!</v>
      </c>
      <c r="H539" s="42" t="e">
        <f>IF($C$24,[1]!obget([1]!obcall("",$C539,"get",[1]!obMake("","int",H$26))),"")</f>
        <v>#VALUE!</v>
      </c>
      <c r="I539" s="42" t="e">
        <f>IF($C$24,[1]!obget([1]!obcall("",$C539,"get",[1]!obMake("","int",I$26))),"")</f>
        <v>#VALUE!</v>
      </c>
      <c r="J539" s="42" t="e">
        <f>IF($C$24,[1]!obget([1]!obcall("",$C539,"get",[1]!obMake("","int",J$26))),"")</f>
        <v>#VALUE!</v>
      </c>
      <c r="K539" s="42" t="e">
        <f>IF($C$24,[1]!obget([1]!obcall("",$C539,"get",[1]!obMake("","int",K$26))),"")</f>
        <v>#VALUE!</v>
      </c>
      <c r="L539" s="42" t="e">
        <f>IF($C$24,[1]!obget([1]!obcall("",$C539,"get",[1]!obMake("","int",L$26))),"")</f>
        <v>#VALUE!</v>
      </c>
      <c r="M539" s="42" t="e">
        <f>IF($C$24,[1]!obget([1]!obcall("",$C539,"get",[1]!obMake("","int",M$26))),"")</f>
        <v>#VALUE!</v>
      </c>
      <c r="N539" s="42" t="e">
        <f>IF($C$24,[1]!obget([1]!obcall("",$C539,"getAverage")),"")</f>
        <v>#VALUE!</v>
      </c>
    </row>
    <row r="540" spans="1:14" x14ac:dyDescent="0.3">
      <c r="A540" s="28" t="str">
        <f t="shared" si="8"/>
        <v/>
      </c>
      <c r="B540" s="42"/>
      <c r="C540" s="45" t="e">
        <f>IF($C$24,[1]!obcall("IM_"&amp;B540,$B$24,"[]",[1]!obMake("","int",ROW(B540)-ROW($B$27))),"")</f>
        <v>#VALUE!</v>
      </c>
      <c r="D540" s="42" t="e">
        <f>IF($C$24,[1]!obget([1]!obcall("",$C540,"get",[1]!obMake("","int",D$26))),"")</f>
        <v>#VALUE!</v>
      </c>
      <c r="E540" s="42" t="e">
        <f>IF($C$24,[1]!obget([1]!obcall("",$C540,"get",[1]!obMake("","int",E$26))),"")</f>
        <v>#VALUE!</v>
      </c>
      <c r="F540" s="42" t="e">
        <f>IF($C$24,[1]!obget([1]!obcall("",$C540,"get",[1]!obMake("","int",F$26))),"")</f>
        <v>#VALUE!</v>
      </c>
      <c r="G540" s="42" t="e">
        <f>IF($C$24,[1]!obget([1]!obcall("",$C540,"get",[1]!obMake("","int",G$26))),"")</f>
        <v>#VALUE!</v>
      </c>
      <c r="H540" s="42" t="e">
        <f>IF($C$24,[1]!obget([1]!obcall("",$C540,"get",[1]!obMake("","int",H$26))),"")</f>
        <v>#VALUE!</v>
      </c>
      <c r="I540" s="42" t="e">
        <f>IF($C$24,[1]!obget([1]!obcall("",$C540,"get",[1]!obMake("","int",I$26))),"")</f>
        <v>#VALUE!</v>
      </c>
      <c r="J540" s="42" t="e">
        <f>IF($C$24,[1]!obget([1]!obcall("",$C540,"get",[1]!obMake("","int",J$26))),"")</f>
        <v>#VALUE!</v>
      </c>
      <c r="K540" s="42" t="e">
        <f>IF($C$24,[1]!obget([1]!obcall("",$C540,"get",[1]!obMake("","int",K$26))),"")</f>
        <v>#VALUE!</v>
      </c>
      <c r="L540" s="42" t="e">
        <f>IF($C$24,[1]!obget([1]!obcall("",$C540,"get",[1]!obMake("","int",L$26))),"")</f>
        <v>#VALUE!</v>
      </c>
      <c r="M540" s="42" t="e">
        <f>IF($C$24,[1]!obget([1]!obcall("",$C540,"get",[1]!obMake("","int",M$26))),"")</f>
        <v>#VALUE!</v>
      </c>
      <c r="N540" s="42" t="e">
        <f>IF($C$24,[1]!obget([1]!obcall("",$C540,"getAverage")),"")</f>
        <v>#VALUE!</v>
      </c>
    </row>
    <row r="541" spans="1:14" x14ac:dyDescent="0.3">
      <c r="A541" s="28" t="str">
        <f t="shared" ref="A541:A569" si="9">IF($C$24,IF(MOD((ROW(A541)-ROW($A$27))*$C$20,$C$21/10)&lt;0.0001,(ROW(A541)-ROW($A$27))*$C$20,""),"")</f>
        <v/>
      </c>
      <c r="B541" s="42"/>
      <c r="C541" s="45" t="e">
        <f>IF($C$24,[1]!obcall("IM_"&amp;B541,$B$24,"[]",[1]!obMake("","int",ROW(B541)-ROW($B$27))),"")</f>
        <v>#VALUE!</v>
      </c>
      <c r="D541" s="42" t="e">
        <f>IF($C$24,[1]!obget([1]!obcall("",$C541,"get",[1]!obMake("","int",D$26))),"")</f>
        <v>#VALUE!</v>
      </c>
      <c r="E541" s="42" t="e">
        <f>IF($C$24,[1]!obget([1]!obcall("",$C541,"get",[1]!obMake("","int",E$26))),"")</f>
        <v>#VALUE!</v>
      </c>
      <c r="F541" s="42" t="e">
        <f>IF($C$24,[1]!obget([1]!obcall("",$C541,"get",[1]!obMake("","int",F$26))),"")</f>
        <v>#VALUE!</v>
      </c>
      <c r="G541" s="42" t="e">
        <f>IF($C$24,[1]!obget([1]!obcall("",$C541,"get",[1]!obMake("","int",G$26))),"")</f>
        <v>#VALUE!</v>
      </c>
      <c r="H541" s="42" t="e">
        <f>IF($C$24,[1]!obget([1]!obcall("",$C541,"get",[1]!obMake("","int",H$26))),"")</f>
        <v>#VALUE!</v>
      </c>
      <c r="I541" s="42" t="e">
        <f>IF($C$24,[1]!obget([1]!obcall("",$C541,"get",[1]!obMake("","int",I$26))),"")</f>
        <v>#VALUE!</v>
      </c>
      <c r="J541" s="42" t="e">
        <f>IF($C$24,[1]!obget([1]!obcall("",$C541,"get",[1]!obMake("","int",J$26))),"")</f>
        <v>#VALUE!</v>
      </c>
      <c r="K541" s="42" t="e">
        <f>IF($C$24,[1]!obget([1]!obcall("",$C541,"get",[1]!obMake("","int",K$26))),"")</f>
        <v>#VALUE!</v>
      </c>
      <c r="L541" s="42" t="e">
        <f>IF($C$24,[1]!obget([1]!obcall("",$C541,"get",[1]!obMake("","int",L$26))),"")</f>
        <v>#VALUE!</v>
      </c>
      <c r="M541" s="42" t="e">
        <f>IF($C$24,[1]!obget([1]!obcall("",$C541,"get",[1]!obMake("","int",M$26))),"")</f>
        <v>#VALUE!</v>
      </c>
      <c r="N541" s="42" t="e">
        <f>IF($C$24,[1]!obget([1]!obcall("",$C541,"getAverage")),"")</f>
        <v>#VALUE!</v>
      </c>
    </row>
    <row r="542" spans="1:14" x14ac:dyDescent="0.3">
      <c r="A542" s="28">
        <f t="shared" si="9"/>
        <v>51.5</v>
      </c>
      <c r="B542" s="42"/>
      <c r="C542" s="45" t="e">
        <f>IF($C$24,[1]!obcall("IM_"&amp;B542,$B$24,"[]",[1]!obMake("","int",ROW(B542)-ROW($B$27))),"")</f>
        <v>#VALUE!</v>
      </c>
      <c r="D542" s="42" t="e">
        <f>IF($C$24,[1]!obget([1]!obcall("",$C542,"get",[1]!obMake("","int",D$26))),"")</f>
        <v>#VALUE!</v>
      </c>
      <c r="E542" s="42" t="e">
        <f>IF($C$24,[1]!obget([1]!obcall("",$C542,"get",[1]!obMake("","int",E$26))),"")</f>
        <v>#VALUE!</v>
      </c>
      <c r="F542" s="42" t="e">
        <f>IF($C$24,[1]!obget([1]!obcall("",$C542,"get",[1]!obMake("","int",F$26))),"")</f>
        <v>#VALUE!</v>
      </c>
      <c r="G542" s="42" t="e">
        <f>IF($C$24,[1]!obget([1]!obcall("",$C542,"get",[1]!obMake("","int",G$26))),"")</f>
        <v>#VALUE!</v>
      </c>
      <c r="H542" s="42" t="e">
        <f>IF($C$24,[1]!obget([1]!obcall("",$C542,"get",[1]!obMake("","int",H$26))),"")</f>
        <v>#VALUE!</v>
      </c>
      <c r="I542" s="42" t="e">
        <f>IF($C$24,[1]!obget([1]!obcall("",$C542,"get",[1]!obMake("","int",I$26))),"")</f>
        <v>#VALUE!</v>
      </c>
      <c r="J542" s="42" t="e">
        <f>IF($C$24,[1]!obget([1]!obcall("",$C542,"get",[1]!obMake("","int",J$26))),"")</f>
        <v>#VALUE!</v>
      </c>
      <c r="K542" s="42" t="e">
        <f>IF($C$24,[1]!obget([1]!obcall("",$C542,"get",[1]!obMake("","int",K$26))),"")</f>
        <v>#VALUE!</v>
      </c>
      <c r="L542" s="42" t="e">
        <f>IF($C$24,[1]!obget([1]!obcall("",$C542,"get",[1]!obMake("","int",L$26))),"")</f>
        <v>#VALUE!</v>
      </c>
      <c r="M542" s="42" t="e">
        <f>IF($C$24,[1]!obget([1]!obcall("",$C542,"get",[1]!obMake("","int",M$26))),"")</f>
        <v>#VALUE!</v>
      </c>
      <c r="N542" s="42" t="e">
        <f>IF($C$24,[1]!obget([1]!obcall("",$C542,"getAverage")),"")</f>
        <v>#VALUE!</v>
      </c>
    </row>
    <row r="543" spans="1:14" x14ac:dyDescent="0.3">
      <c r="A543" s="28" t="str">
        <f t="shared" si="9"/>
        <v/>
      </c>
      <c r="B543" s="42"/>
      <c r="C543" s="45" t="e">
        <f>IF($C$24,[1]!obcall("IM_"&amp;B543,$B$24,"[]",[1]!obMake("","int",ROW(B543)-ROW($B$27))),"")</f>
        <v>#VALUE!</v>
      </c>
      <c r="D543" s="42" t="e">
        <f>IF($C$24,[1]!obget([1]!obcall("",$C543,"get",[1]!obMake("","int",D$26))),"")</f>
        <v>#VALUE!</v>
      </c>
      <c r="E543" s="42" t="e">
        <f>IF($C$24,[1]!obget([1]!obcall("",$C543,"get",[1]!obMake("","int",E$26))),"")</f>
        <v>#VALUE!</v>
      </c>
      <c r="F543" s="42" t="e">
        <f>IF($C$24,[1]!obget([1]!obcall("",$C543,"get",[1]!obMake("","int",F$26))),"")</f>
        <v>#VALUE!</v>
      </c>
      <c r="G543" s="42" t="e">
        <f>IF($C$24,[1]!obget([1]!obcall("",$C543,"get",[1]!obMake("","int",G$26))),"")</f>
        <v>#VALUE!</v>
      </c>
      <c r="H543" s="42" t="e">
        <f>IF($C$24,[1]!obget([1]!obcall("",$C543,"get",[1]!obMake("","int",H$26))),"")</f>
        <v>#VALUE!</v>
      </c>
      <c r="I543" s="42" t="e">
        <f>IF($C$24,[1]!obget([1]!obcall("",$C543,"get",[1]!obMake("","int",I$26))),"")</f>
        <v>#VALUE!</v>
      </c>
      <c r="J543" s="42" t="e">
        <f>IF($C$24,[1]!obget([1]!obcall("",$C543,"get",[1]!obMake("","int",J$26))),"")</f>
        <v>#VALUE!</v>
      </c>
      <c r="K543" s="42" t="e">
        <f>IF($C$24,[1]!obget([1]!obcall("",$C543,"get",[1]!obMake("","int",K$26))),"")</f>
        <v>#VALUE!</v>
      </c>
      <c r="L543" s="42" t="e">
        <f>IF($C$24,[1]!obget([1]!obcall("",$C543,"get",[1]!obMake("","int",L$26))),"")</f>
        <v>#VALUE!</v>
      </c>
      <c r="M543" s="42" t="e">
        <f>IF($C$24,[1]!obget([1]!obcall("",$C543,"get",[1]!obMake("","int",M$26))),"")</f>
        <v>#VALUE!</v>
      </c>
      <c r="N543" s="42" t="e">
        <f>IF($C$24,[1]!obget([1]!obcall("",$C543,"getAverage")),"")</f>
        <v>#VALUE!</v>
      </c>
    </row>
    <row r="544" spans="1:14" x14ac:dyDescent="0.3">
      <c r="A544" s="28" t="str">
        <f t="shared" si="9"/>
        <v/>
      </c>
      <c r="B544" s="42"/>
      <c r="C544" s="45" t="e">
        <f>IF($C$24,[1]!obcall("IM_"&amp;B544,$B$24,"[]",[1]!obMake("","int",ROW(B544)-ROW($B$27))),"")</f>
        <v>#VALUE!</v>
      </c>
      <c r="D544" s="42" t="e">
        <f>IF($C$24,[1]!obget([1]!obcall("",$C544,"get",[1]!obMake("","int",D$26))),"")</f>
        <v>#VALUE!</v>
      </c>
      <c r="E544" s="42" t="e">
        <f>IF($C$24,[1]!obget([1]!obcall("",$C544,"get",[1]!obMake("","int",E$26))),"")</f>
        <v>#VALUE!</v>
      </c>
      <c r="F544" s="42" t="e">
        <f>IF($C$24,[1]!obget([1]!obcall("",$C544,"get",[1]!obMake("","int",F$26))),"")</f>
        <v>#VALUE!</v>
      </c>
      <c r="G544" s="42" t="e">
        <f>IF($C$24,[1]!obget([1]!obcall("",$C544,"get",[1]!obMake("","int",G$26))),"")</f>
        <v>#VALUE!</v>
      </c>
      <c r="H544" s="42" t="e">
        <f>IF($C$24,[1]!obget([1]!obcall("",$C544,"get",[1]!obMake("","int",H$26))),"")</f>
        <v>#VALUE!</v>
      </c>
      <c r="I544" s="42" t="e">
        <f>IF($C$24,[1]!obget([1]!obcall("",$C544,"get",[1]!obMake("","int",I$26))),"")</f>
        <v>#VALUE!</v>
      </c>
      <c r="J544" s="42" t="e">
        <f>IF($C$24,[1]!obget([1]!obcall("",$C544,"get",[1]!obMake("","int",J$26))),"")</f>
        <v>#VALUE!</v>
      </c>
      <c r="K544" s="42" t="e">
        <f>IF($C$24,[1]!obget([1]!obcall("",$C544,"get",[1]!obMake("","int",K$26))),"")</f>
        <v>#VALUE!</v>
      </c>
      <c r="L544" s="42" t="e">
        <f>IF($C$24,[1]!obget([1]!obcall("",$C544,"get",[1]!obMake("","int",L$26))),"")</f>
        <v>#VALUE!</v>
      </c>
      <c r="M544" s="42" t="e">
        <f>IF($C$24,[1]!obget([1]!obcall("",$C544,"get",[1]!obMake("","int",M$26))),"")</f>
        <v>#VALUE!</v>
      </c>
      <c r="N544" s="42" t="e">
        <f>IF($C$24,[1]!obget([1]!obcall("",$C544,"getAverage")),"")</f>
        <v>#VALUE!</v>
      </c>
    </row>
    <row r="545" spans="1:14" x14ac:dyDescent="0.3">
      <c r="A545" s="28" t="str">
        <f t="shared" si="9"/>
        <v/>
      </c>
      <c r="B545" s="42"/>
      <c r="C545" s="45" t="e">
        <f>IF($C$24,[1]!obcall("IM_"&amp;B545,$B$24,"[]",[1]!obMake("","int",ROW(B545)-ROW($B$27))),"")</f>
        <v>#VALUE!</v>
      </c>
      <c r="D545" s="42" t="e">
        <f>IF($C$24,[1]!obget([1]!obcall("",$C545,"get",[1]!obMake("","int",D$26))),"")</f>
        <v>#VALUE!</v>
      </c>
      <c r="E545" s="42" t="e">
        <f>IF($C$24,[1]!obget([1]!obcall("",$C545,"get",[1]!obMake("","int",E$26))),"")</f>
        <v>#VALUE!</v>
      </c>
      <c r="F545" s="42" t="e">
        <f>IF($C$24,[1]!obget([1]!obcall("",$C545,"get",[1]!obMake("","int",F$26))),"")</f>
        <v>#VALUE!</v>
      </c>
      <c r="G545" s="42" t="e">
        <f>IF($C$24,[1]!obget([1]!obcall("",$C545,"get",[1]!obMake("","int",G$26))),"")</f>
        <v>#VALUE!</v>
      </c>
      <c r="H545" s="42" t="e">
        <f>IF($C$24,[1]!obget([1]!obcall("",$C545,"get",[1]!obMake("","int",H$26))),"")</f>
        <v>#VALUE!</v>
      </c>
      <c r="I545" s="42" t="e">
        <f>IF($C$24,[1]!obget([1]!obcall("",$C545,"get",[1]!obMake("","int",I$26))),"")</f>
        <v>#VALUE!</v>
      </c>
      <c r="J545" s="42" t="e">
        <f>IF($C$24,[1]!obget([1]!obcall("",$C545,"get",[1]!obMake("","int",J$26))),"")</f>
        <v>#VALUE!</v>
      </c>
      <c r="K545" s="42" t="e">
        <f>IF($C$24,[1]!obget([1]!obcall("",$C545,"get",[1]!obMake("","int",K$26))),"")</f>
        <v>#VALUE!</v>
      </c>
      <c r="L545" s="42" t="e">
        <f>IF($C$24,[1]!obget([1]!obcall("",$C545,"get",[1]!obMake("","int",L$26))),"")</f>
        <v>#VALUE!</v>
      </c>
      <c r="M545" s="42" t="e">
        <f>IF($C$24,[1]!obget([1]!obcall("",$C545,"get",[1]!obMake("","int",M$26))),"")</f>
        <v>#VALUE!</v>
      </c>
      <c r="N545" s="42" t="e">
        <f>IF($C$24,[1]!obget([1]!obcall("",$C545,"getAverage")),"")</f>
        <v>#VALUE!</v>
      </c>
    </row>
    <row r="546" spans="1:14" x14ac:dyDescent="0.3">
      <c r="A546" s="28" t="str">
        <f t="shared" si="9"/>
        <v/>
      </c>
      <c r="B546" s="42"/>
      <c r="C546" s="45" t="e">
        <f>IF($C$24,[1]!obcall("IM_"&amp;B546,$B$24,"[]",[1]!obMake("","int",ROW(B546)-ROW($B$27))),"")</f>
        <v>#VALUE!</v>
      </c>
      <c r="D546" s="42" t="e">
        <f>IF($C$24,[1]!obget([1]!obcall("",$C546,"get",[1]!obMake("","int",D$26))),"")</f>
        <v>#VALUE!</v>
      </c>
      <c r="E546" s="42" t="e">
        <f>IF($C$24,[1]!obget([1]!obcall("",$C546,"get",[1]!obMake("","int",E$26))),"")</f>
        <v>#VALUE!</v>
      </c>
      <c r="F546" s="42" t="e">
        <f>IF($C$24,[1]!obget([1]!obcall("",$C546,"get",[1]!obMake("","int",F$26))),"")</f>
        <v>#VALUE!</v>
      </c>
      <c r="G546" s="42" t="e">
        <f>IF($C$24,[1]!obget([1]!obcall("",$C546,"get",[1]!obMake("","int",G$26))),"")</f>
        <v>#VALUE!</v>
      </c>
      <c r="H546" s="42" t="e">
        <f>IF($C$24,[1]!obget([1]!obcall("",$C546,"get",[1]!obMake("","int",H$26))),"")</f>
        <v>#VALUE!</v>
      </c>
      <c r="I546" s="42" t="e">
        <f>IF($C$24,[1]!obget([1]!obcall("",$C546,"get",[1]!obMake("","int",I$26))),"")</f>
        <v>#VALUE!</v>
      </c>
      <c r="J546" s="42" t="e">
        <f>IF($C$24,[1]!obget([1]!obcall("",$C546,"get",[1]!obMake("","int",J$26))),"")</f>
        <v>#VALUE!</v>
      </c>
      <c r="K546" s="42" t="e">
        <f>IF($C$24,[1]!obget([1]!obcall("",$C546,"get",[1]!obMake("","int",K$26))),"")</f>
        <v>#VALUE!</v>
      </c>
      <c r="L546" s="42" t="e">
        <f>IF($C$24,[1]!obget([1]!obcall("",$C546,"get",[1]!obMake("","int",L$26))),"")</f>
        <v>#VALUE!</v>
      </c>
      <c r="M546" s="42" t="e">
        <f>IF($C$24,[1]!obget([1]!obcall("",$C546,"get",[1]!obMake("","int",M$26))),"")</f>
        <v>#VALUE!</v>
      </c>
      <c r="N546" s="42" t="e">
        <f>IF($C$24,[1]!obget([1]!obcall("",$C546,"getAverage")),"")</f>
        <v>#VALUE!</v>
      </c>
    </row>
    <row r="547" spans="1:14" x14ac:dyDescent="0.3">
      <c r="A547" s="28">
        <f t="shared" si="9"/>
        <v>52</v>
      </c>
      <c r="B547" s="42"/>
      <c r="C547" s="45" t="e">
        <f>IF($C$24,[1]!obcall("IM_"&amp;B547,$B$24,"[]",[1]!obMake("","int",ROW(B547)-ROW($B$27))),"")</f>
        <v>#VALUE!</v>
      </c>
      <c r="D547" s="42" t="e">
        <f>IF($C$24,[1]!obget([1]!obcall("",$C547,"get",[1]!obMake("","int",D$26))),"")</f>
        <v>#VALUE!</v>
      </c>
      <c r="E547" s="42" t="e">
        <f>IF($C$24,[1]!obget([1]!obcall("",$C547,"get",[1]!obMake("","int",E$26))),"")</f>
        <v>#VALUE!</v>
      </c>
      <c r="F547" s="42" t="e">
        <f>IF($C$24,[1]!obget([1]!obcall("",$C547,"get",[1]!obMake("","int",F$26))),"")</f>
        <v>#VALUE!</v>
      </c>
      <c r="G547" s="42" t="e">
        <f>IF($C$24,[1]!obget([1]!obcall("",$C547,"get",[1]!obMake("","int",G$26))),"")</f>
        <v>#VALUE!</v>
      </c>
      <c r="H547" s="42" t="e">
        <f>IF($C$24,[1]!obget([1]!obcall("",$C547,"get",[1]!obMake("","int",H$26))),"")</f>
        <v>#VALUE!</v>
      </c>
      <c r="I547" s="42" t="e">
        <f>IF($C$24,[1]!obget([1]!obcall("",$C547,"get",[1]!obMake("","int",I$26))),"")</f>
        <v>#VALUE!</v>
      </c>
      <c r="J547" s="42" t="e">
        <f>IF($C$24,[1]!obget([1]!obcall("",$C547,"get",[1]!obMake("","int",J$26))),"")</f>
        <v>#VALUE!</v>
      </c>
      <c r="K547" s="42" t="e">
        <f>IF($C$24,[1]!obget([1]!obcall("",$C547,"get",[1]!obMake("","int",K$26))),"")</f>
        <v>#VALUE!</v>
      </c>
      <c r="L547" s="42" t="e">
        <f>IF($C$24,[1]!obget([1]!obcall("",$C547,"get",[1]!obMake("","int",L$26))),"")</f>
        <v>#VALUE!</v>
      </c>
      <c r="M547" s="42" t="e">
        <f>IF($C$24,[1]!obget([1]!obcall("",$C547,"get",[1]!obMake("","int",M$26))),"")</f>
        <v>#VALUE!</v>
      </c>
      <c r="N547" s="42" t="e">
        <f>IF($C$24,[1]!obget([1]!obcall("",$C547,"getAverage")),"")</f>
        <v>#VALUE!</v>
      </c>
    </row>
    <row r="548" spans="1:14" x14ac:dyDescent="0.3">
      <c r="A548" s="28" t="str">
        <f t="shared" si="9"/>
        <v/>
      </c>
      <c r="B548" s="42"/>
      <c r="C548" s="45" t="e">
        <f>IF($C$24,[1]!obcall("IM_"&amp;B548,$B$24,"[]",[1]!obMake("","int",ROW(B548)-ROW($B$27))),"")</f>
        <v>#VALUE!</v>
      </c>
      <c r="D548" s="42" t="e">
        <f>IF($C$24,[1]!obget([1]!obcall("",$C548,"get",[1]!obMake("","int",D$26))),"")</f>
        <v>#VALUE!</v>
      </c>
      <c r="E548" s="42" t="e">
        <f>IF($C$24,[1]!obget([1]!obcall("",$C548,"get",[1]!obMake("","int",E$26))),"")</f>
        <v>#VALUE!</v>
      </c>
      <c r="F548" s="42" t="e">
        <f>IF($C$24,[1]!obget([1]!obcall("",$C548,"get",[1]!obMake("","int",F$26))),"")</f>
        <v>#VALUE!</v>
      </c>
      <c r="G548" s="42" t="e">
        <f>IF($C$24,[1]!obget([1]!obcall("",$C548,"get",[1]!obMake("","int",G$26))),"")</f>
        <v>#VALUE!</v>
      </c>
      <c r="H548" s="42" t="e">
        <f>IF($C$24,[1]!obget([1]!obcall("",$C548,"get",[1]!obMake("","int",H$26))),"")</f>
        <v>#VALUE!</v>
      </c>
      <c r="I548" s="42" t="e">
        <f>IF($C$24,[1]!obget([1]!obcall("",$C548,"get",[1]!obMake("","int",I$26))),"")</f>
        <v>#VALUE!</v>
      </c>
      <c r="J548" s="42" t="e">
        <f>IF($C$24,[1]!obget([1]!obcall("",$C548,"get",[1]!obMake("","int",J$26))),"")</f>
        <v>#VALUE!</v>
      </c>
      <c r="K548" s="42" t="e">
        <f>IF($C$24,[1]!obget([1]!obcall("",$C548,"get",[1]!obMake("","int",K$26))),"")</f>
        <v>#VALUE!</v>
      </c>
      <c r="L548" s="42" t="e">
        <f>IF($C$24,[1]!obget([1]!obcall("",$C548,"get",[1]!obMake("","int",L$26))),"")</f>
        <v>#VALUE!</v>
      </c>
      <c r="M548" s="42" t="e">
        <f>IF($C$24,[1]!obget([1]!obcall("",$C548,"get",[1]!obMake("","int",M$26))),"")</f>
        <v>#VALUE!</v>
      </c>
      <c r="N548" s="42" t="e">
        <f>IF($C$24,[1]!obget([1]!obcall("",$C548,"getAverage")),"")</f>
        <v>#VALUE!</v>
      </c>
    </row>
    <row r="549" spans="1:14" x14ac:dyDescent="0.3">
      <c r="A549" s="28" t="str">
        <f t="shared" si="9"/>
        <v/>
      </c>
      <c r="B549" s="42"/>
      <c r="C549" s="45" t="e">
        <f>IF($C$24,[1]!obcall("IM_"&amp;B549,$B$24,"[]",[1]!obMake("","int",ROW(B549)-ROW($B$27))),"")</f>
        <v>#VALUE!</v>
      </c>
      <c r="D549" s="42" t="e">
        <f>IF($C$24,[1]!obget([1]!obcall("",$C549,"get",[1]!obMake("","int",D$26))),"")</f>
        <v>#VALUE!</v>
      </c>
      <c r="E549" s="42" t="e">
        <f>IF($C$24,[1]!obget([1]!obcall("",$C549,"get",[1]!obMake("","int",E$26))),"")</f>
        <v>#VALUE!</v>
      </c>
      <c r="F549" s="42" t="e">
        <f>IF($C$24,[1]!obget([1]!obcall("",$C549,"get",[1]!obMake("","int",F$26))),"")</f>
        <v>#VALUE!</v>
      </c>
      <c r="G549" s="42" t="e">
        <f>IF($C$24,[1]!obget([1]!obcall("",$C549,"get",[1]!obMake("","int",G$26))),"")</f>
        <v>#VALUE!</v>
      </c>
      <c r="H549" s="42" t="e">
        <f>IF($C$24,[1]!obget([1]!obcall("",$C549,"get",[1]!obMake("","int",H$26))),"")</f>
        <v>#VALUE!</v>
      </c>
      <c r="I549" s="42" t="e">
        <f>IF($C$24,[1]!obget([1]!obcall("",$C549,"get",[1]!obMake("","int",I$26))),"")</f>
        <v>#VALUE!</v>
      </c>
      <c r="J549" s="42" t="e">
        <f>IF($C$24,[1]!obget([1]!obcall("",$C549,"get",[1]!obMake("","int",J$26))),"")</f>
        <v>#VALUE!</v>
      </c>
      <c r="K549" s="42" t="e">
        <f>IF($C$24,[1]!obget([1]!obcall("",$C549,"get",[1]!obMake("","int",K$26))),"")</f>
        <v>#VALUE!</v>
      </c>
      <c r="L549" s="42" t="e">
        <f>IF($C$24,[1]!obget([1]!obcall("",$C549,"get",[1]!obMake("","int",L$26))),"")</f>
        <v>#VALUE!</v>
      </c>
      <c r="M549" s="42" t="e">
        <f>IF($C$24,[1]!obget([1]!obcall("",$C549,"get",[1]!obMake("","int",M$26))),"")</f>
        <v>#VALUE!</v>
      </c>
      <c r="N549" s="42" t="e">
        <f>IF($C$24,[1]!obget([1]!obcall("",$C549,"getAverage")),"")</f>
        <v>#VALUE!</v>
      </c>
    </row>
    <row r="550" spans="1:14" x14ac:dyDescent="0.3">
      <c r="A550" s="28" t="str">
        <f t="shared" si="9"/>
        <v/>
      </c>
      <c r="B550" s="42"/>
      <c r="C550" s="45" t="e">
        <f>IF($C$24,[1]!obcall("IM_"&amp;B550,$B$24,"[]",[1]!obMake("","int",ROW(B550)-ROW($B$27))),"")</f>
        <v>#VALUE!</v>
      </c>
      <c r="D550" s="42" t="e">
        <f>IF($C$24,[1]!obget([1]!obcall("",$C550,"get",[1]!obMake("","int",D$26))),"")</f>
        <v>#VALUE!</v>
      </c>
      <c r="E550" s="42" t="e">
        <f>IF($C$24,[1]!obget([1]!obcall("",$C550,"get",[1]!obMake("","int",E$26))),"")</f>
        <v>#VALUE!</v>
      </c>
      <c r="F550" s="42" t="e">
        <f>IF($C$24,[1]!obget([1]!obcall("",$C550,"get",[1]!obMake("","int",F$26))),"")</f>
        <v>#VALUE!</v>
      </c>
      <c r="G550" s="42" t="e">
        <f>IF($C$24,[1]!obget([1]!obcall("",$C550,"get",[1]!obMake("","int",G$26))),"")</f>
        <v>#VALUE!</v>
      </c>
      <c r="H550" s="42" t="e">
        <f>IF($C$24,[1]!obget([1]!obcall("",$C550,"get",[1]!obMake("","int",H$26))),"")</f>
        <v>#VALUE!</v>
      </c>
      <c r="I550" s="42" t="e">
        <f>IF($C$24,[1]!obget([1]!obcall("",$C550,"get",[1]!obMake("","int",I$26))),"")</f>
        <v>#VALUE!</v>
      </c>
      <c r="J550" s="42" t="e">
        <f>IF($C$24,[1]!obget([1]!obcall("",$C550,"get",[1]!obMake("","int",J$26))),"")</f>
        <v>#VALUE!</v>
      </c>
      <c r="K550" s="42" t="e">
        <f>IF($C$24,[1]!obget([1]!obcall("",$C550,"get",[1]!obMake("","int",K$26))),"")</f>
        <v>#VALUE!</v>
      </c>
      <c r="L550" s="42" t="e">
        <f>IF($C$24,[1]!obget([1]!obcall("",$C550,"get",[1]!obMake("","int",L$26))),"")</f>
        <v>#VALUE!</v>
      </c>
      <c r="M550" s="42" t="e">
        <f>IF($C$24,[1]!obget([1]!obcall("",$C550,"get",[1]!obMake("","int",M$26))),"")</f>
        <v>#VALUE!</v>
      </c>
      <c r="N550" s="42" t="e">
        <f>IF($C$24,[1]!obget([1]!obcall("",$C550,"getAverage")),"")</f>
        <v>#VALUE!</v>
      </c>
    </row>
    <row r="551" spans="1:14" x14ac:dyDescent="0.3">
      <c r="A551" s="28" t="str">
        <f t="shared" si="9"/>
        <v/>
      </c>
      <c r="B551" s="42"/>
      <c r="C551" s="45" t="e">
        <f>IF($C$24,[1]!obcall("IM_"&amp;B551,$B$24,"[]",[1]!obMake("","int",ROW(B551)-ROW($B$27))),"")</f>
        <v>#VALUE!</v>
      </c>
      <c r="D551" s="42" t="e">
        <f>IF($C$24,[1]!obget([1]!obcall("",$C551,"get",[1]!obMake("","int",D$26))),"")</f>
        <v>#VALUE!</v>
      </c>
      <c r="E551" s="42" t="e">
        <f>IF($C$24,[1]!obget([1]!obcall("",$C551,"get",[1]!obMake("","int",E$26))),"")</f>
        <v>#VALUE!</v>
      </c>
      <c r="F551" s="42" t="e">
        <f>IF($C$24,[1]!obget([1]!obcall("",$C551,"get",[1]!obMake("","int",F$26))),"")</f>
        <v>#VALUE!</v>
      </c>
      <c r="G551" s="42" t="e">
        <f>IF($C$24,[1]!obget([1]!obcall("",$C551,"get",[1]!obMake("","int",G$26))),"")</f>
        <v>#VALUE!</v>
      </c>
      <c r="H551" s="42" t="e">
        <f>IF($C$24,[1]!obget([1]!obcall("",$C551,"get",[1]!obMake("","int",H$26))),"")</f>
        <v>#VALUE!</v>
      </c>
      <c r="I551" s="42" t="e">
        <f>IF($C$24,[1]!obget([1]!obcall("",$C551,"get",[1]!obMake("","int",I$26))),"")</f>
        <v>#VALUE!</v>
      </c>
      <c r="J551" s="42" t="e">
        <f>IF($C$24,[1]!obget([1]!obcall("",$C551,"get",[1]!obMake("","int",J$26))),"")</f>
        <v>#VALUE!</v>
      </c>
      <c r="K551" s="42" t="e">
        <f>IF($C$24,[1]!obget([1]!obcall("",$C551,"get",[1]!obMake("","int",K$26))),"")</f>
        <v>#VALUE!</v>
      </c>
      <c r="L551" s="42" t="e">
        <f>IF($C$24,[1]!obget([1]!obcall("",$C551,"get",[1]!obMake("","int",L$26))),"")</f>
        <v>#VALUE!</v>
      </c>
      <c r="M551" s="42" t="e">
        <f>IF($C$24,[1]!obget([1]!obcall("",$C551,"get",[1]!obMake("","int",M$26))),"")</f>
        <v>#VALUE!</v>
      </c>
      <c r="N551" s="42" t="e">
        <f>IF($C$24,[1]!obget([1]!obcall("",$C551,"getAverage")),"")</f>
        <v>#VALUE!</v>
      </c>
    </row>
    <row r="552" spans="1:14" x14ac:dyDescent="0.3">
      <c r="A552" s="28">
        <f t="shared" si="9"/>
        <v>52.5</v>
      </c>
      <c r="B552" s="42"/>
      <c r="C552" s="45" t="e">
        <f>IF($C$24,[1]!obcall("IM_"&amp;B552,$B$24,"[]",[1]!obMake("","int",ROW(B552)-ROW($B$27))),"")</f>
        <v>#VALUE!</v>
      </c>
      <c r="D552" s="42" t="e">
        <f>IF($C$24,[1]!obget([1]!obcall("",$C552,"get",[1]!obMake("","int",D$26))),"")</f>
        <v>#VALUE!</v>
      </c>
      <c r="E552" s="42" t="e">
        <f>IF($C$24,[1]!obget([1]!obcall("",$C552,"get",[1]!obMake("","int",E$26))),"")</f>
        <v>#VALUE!</v>
      </c>
      <c r="F552" s="42" t="e">
        <f>IF($C$24,[1]!obget([1]!obcall("",$C552,"get",[1]!obMake("","int",F$26))),"")</f>
        <v>#VALUE!</v>
      </c>
      <c r="G552" s="42" t="e">
        <f>IF($C$24,[1]!obget([1]!obcall("",$C552,"get",[1]!obMake("","int",G$26))),"")</f>
        <v>#VALUE!</v>
      </c>
      <c r="H552" s="42" t="e">
        <f>IF($C$24,[1]!obget([1]!obcall("",$C552,"get",[1]!obMake("","int",H$26))),"")</f>
        <v>#VALUE!</v>
      </c>
      <c r="I552" s="42" t="e">
        <f>IF($C$24,[1]!obget([1]!obcall("",$C552,"get",[1]!obMake("","int",I$26))),"")</f>
        <v>#VALUE!</v>
      </c>
      <c r="J552" s="42" t="e">
        <f>IF($C$24,[1]!obget([1]!obcall("",$C552,"get",[1]!obMake("","int",J$26))),"")</f>
        <v>#VALUE!</v>
      </c>
      <c r="K552" s="42" t="e">
        <f>IF($C$24,[1]!obget([1]!obcall("",$C552,"get",[1]!obMake("","int",K$26))),"")</f>
        <v>#VALUE!</v>
      </c>
      <c r="L552" s="42" t="e">
        <f>IF($C$24,[1]!obget([1]!obcall("",$C552,"get",[1]!obMake("","int",L$26))),"")</f>
        <v>#VALUE!</v>
      </c>
      <c r="M552" s="42" t="e">
        <f>IF($C$24,[1]!obget([1]!obcall("",$C552,"get",[1]!obMake("","int",M$26))),"")</f>
        <v>#VALUE!</v>
      </c>
      <c r="N552" s="42" t="e">
        <f>IF($C$24,[1]!obget([1]!obcall("",$C552,"getAverage")),"")</f>
        <v>#VALUE!</v>
      </c>
    </row>
    <row r="553" spans="1:14" x14ac:dyDescent="0.3">
      <c r="A553" s="28" t="str">
        <f t="shared" si="9"/>
        <v/>
      </c>
      <c r="B553" s="42"/>
      <c r="C553" s="45" t="e">
        <f>IF($C$24,[1]!obcall("IM_"&amp;B553,$B$24,"[]",[1]!obMake("","int",ROW(B553)-ROW($B$27))),"")</f>
        <v>#VALUE!</v>
      </c>
      <c r="D553" s="42" t="e">
        <f>IF($C$24,[1]!obget([1]!obcall("",$C553,"get",[1]!obMake("","int",D$26))),"")</f>
        <v>#VALUE!</v>
      </c>
      <c r="E553" s="42" t="e">
        <f>IF($C$24,[1]!obget([1]!obcall("",$C553,"get",[1]!obMake("","int",E$26))),"")</f>
        <v>#VALUE!</v>
      </c>
      <c r="F553" s="42" t="e">
        <f>IF($C$24,[1]!obget([1]!obcall("",$C553,"get",[1]!obMake("","int",F$26))),"")</f>
        <v>#VALUE!</v>
      </c>
      <c r="G553" s="42" t="e">
        <f>IF($C$24,[1]!obget([1]!obcall("",$C553,"get",[1]!obMake("","int",G$26))),"")</f>
        <v>#VALUE!</v>
      </c>
      <c r="H553" s="42" t="e">
        <f>IF($C$24,[1]!obget([1]!obcall("",$C553,"get",[1]!obMake("","int",H$26))),"")</f>
        <v>#VALUE!</v>
      </c>
      <c r="I553" s="42" t="e">
        <f>IF($C$24,[1]!obget([1]!obcall("",$C553,"get",[1]!obMake("","int",I$26))),"")</f>
        <v>#VALUE!</v>
      </c>
      <c r="J553" s="42" t="e">
        <f>IF($C$24,[1]!obget([1]!obcall("",$C553,"get",[1]!obMake("","int",J$26))),"")</f>
        <v>#VALUE!</v>
      </c>
      <c r="K553" s="42" t="e">
        <f>IF($C$24,[1]!obget([1]!obcall("",$C553,"get",[1]!obMake("","int",K$26))),"")</f>
        <v>#VALUE!</v>
      </c>
      <c r="L553" s="42" t="e">
        <f>IF($C$24,[1]!obget([1]!obcall("",$C553,"get",[1]!obMake("","int",L$26))),"")</f>
        <v>#VALUE!</v>
      </c>
      <c r="M553" s="42" t="e">
        <f>IF($C$24,[1]!obget([1]!obcall("",$C553,"get",[1]!obMake("","int",M$26))),"")</f>
        <v>#VALUE!</v>
      </c>
      <c r="N553" s="42" t="e">
        <f>IF($C$24,[1]!obget([1]!obcall("",$C553,"getAverage")),"")</f>
        <v>#VALUE!</v>
      </c>
    </row>
    <row r="554" spans="1:14" x14ac:dyDescent="0.3">
      <c r="A554" s="28" t="str">
        <f t="shared" si="9"/>
        <v/>
      </c>
      <c r="B554" s="42"/>
      <c r="C554" s="45" t="e">
        <f>IF($C$24,[1]!obcall("IM_"&amp;B554,$B$24,"[]",[1]!obMake("","int",ROW(B554)-ROW($B$27))),"")</f>
        <v>#VALUE!</v>
      </c>
      <c r="D554" s="42" t="e">
        <f>IF($C$24,[1]!obget([1]!obcall("",$C554,"get",[1]!obMake("","int",D$26))),"")</f>
        <v>#VALUE!</v>
      </c>
      <c r="E554" s="42" t="e">
        <f>IF($C$24,[1]!obget([1]!obcall("",$C554,"get",[1]!obMake("","int",E$26))),"")</f>
        <v>#VALUE!</v>
      </c>
      <c r="F554" s="42" t="e">
        <f>IF($C$24,[1]!obget([1]!obcall("",$C554,"get",[1]!obMake("","int",F$26))),"")</f>
        <v>#VALUE!</v>
      </c>
      <c r="G554" s="42" t="e">
        <f>IF($C$24,[1]!obget([1]!obcall("",$C554,"get",[1]!obMake("","int",G$26))),"")</f>
        <v>#VALUE!</v>
      </c>
      <c r="H554" s="42" t="e">
        <f>IF($C$24,[1]!obget([1]!obcall("",$C554,"get",[1]!obMake("","int",H$26))),"")</f>
        <v>#VALUE!</v>
      </c>
      <c r="I554" s="42" t="e">
        <f>IF($C$24,[1]!obget([1]!obcall("",$C554,"get",[1]!obMake("","int",I$26))),"")</f>
        <v>#VALUE!</v>
      </c>
      <c r="J554" s="42" t="e">
        <f>IF($C$24,[1]!obget([1]!obcall("",$C554,"get",[1]!obMake("","int",J$26))),"")</f>
        <v>#VALUE!</v>
      </c>
      <c r="K554" s="42" t="e">
        <f>IF($C$24,[1]!obget([1]!obcall("",$C554,"get",[1]!obMake("","int",K$26))),"")</f>
        <v>#VALUE!</v>
      </c>
      <c r="L554" s="42" t="e">
        <f>IF($C$24,[1]!obget([1]!obcall("",$C554,"get",[1]!obMake("","int",L$26))),"")</f>
        <v>#VALUE!</v>
      </c>
      <c r="M554" s="42" t="e">
        <f>IF($C$24,[1]!obget([1]!obcall("",$C554,"get",[1]!obMake("","int",M$26))),"")</f>
        <v>#VALUE!</v>
      </c>
      <c r="N554" s="42" t="e">
        <f>IF($C$24,[1]!obget([1]!obcall("",$C554,"getAverage")),"")</f>
        <v>#VALUE!</v>
      </c>
    </row>
    <row r="555" spans="1:14" x14ac:dyDescent="0.3">
      <c r="A555" s="28" t="str">
        <f t="shared" si="9"/>
        <v/>
      </c>
      <c r="B555" s="42"/>
      <c r="C555" s="45" t="e">
        <f>IF($C$24,[1]!obcall("IM_"&amp;B555,$B$24,"[]",[1]!obMake("","int",ROW(B555)-ROW($B$27))),"")</f>
        <v>#VALUE!</v>
      </c>
      <c r="D555" s="42" t="e">
        <f>IF($C$24,[1]!obget([1]!obcall("",$C555,"get",[1]!obMake("","int",D$26))),"")</f>
        <v>#VALUE!</v>
      </c>
      <c r="E555" s="42" t="e">
        <f>IF($C$24,[1]!obget([1]!obcall("",$C555,"get",[1]!obMake("","int",E$26))),"")</f>
        <v>#VALUE!</v>
      </c>
      <c r="F555" s="42" t="e">
        <f>IF($C$24,[1]!obget([1]!obcall("",$C555,"get",[1]!obMake("","int",F$26))),"")</f>
        <v>#VALUE!</v>
      </c>
      <c r="G555" s="42" t="e">
        <f>IF($C$24,[1]!obget([1]!obcall("",$C555,"get",[1]!obMake("","int",G$26))),"")</f>
        <v>#VALUE!</v>
      </c>
      <c r="H555" s="42" t="e">
        <f>IF($C$24,[1]!obget([1]!obcall("",$C555,"get",[1]!obMake("","int",H$26))),"")</f>
        <v>#VALUE!</v>
      </c>
      <c r="I555" s="42" t="e">
        <f>IF($C$24,[1]!obget([1]!obcall("",$C555,"get",[1]!obMake("","int",I$26))),"")</f>
        <v>#VALUE!</v>
      </c>
      <c r="J555" s="42" t="e">
        <f>IF($C$24,[1]!obget([1]!obcall("",$C555,"get",[1]!obMake("","int",J$26))),"")</f>
        <v>#VALUE!</v>
      </c>
      <c r="K555" s="42" t="e">
        <f>IF($C$24,[1]!obget([1]!obcall("",$C555,"get",[1]!obMake("","int",K$26))),"")</f>
        <v>#VALUE!</v>
      </c>
      <c r="L555" s="42" t="e">
        <f>IF($C$24,[1]!obget([1]!obcall("",$C555,"get",[1]!obMake("","int",L$26))),"")</f>
        <v>#VALUE!</v>
      </c>
      <c r="M555" s="42" t="e">
        <f>IF($C$24,[1]!obget([1]!obcall("",$C555,"get",[1]!obMake("","int",M$26))),"")</f>
        <v>#VALUE!</v>
      </c>
      <c r="N555" s="42" t="e">
        <f>IF($C$24,[1]!obget([1]!obcall("",$C555,"getAverage")),"")</f>
        <v>#VALUE!</v>
      </c>
    </row>
    <row r="556" spans="1:14" x14ac:dyDescent="0.3">
      <c r="A556" s="28" t="str">
        <f t="shared" si="9"/>
        <v/>
      </c>
      <c r="B556" s="42"/>
      <c r="C556" s="45" t="e">
        <f>IF($C$24,[1]!obcall("IM_"&amp;B556,$B$24,"[]",[1]!obMake("","int",ROW(B556)-ROW($B$27))),"")</f>
        <v>#VALUE!</v>
      </c>
      <c r="D556" s="42" t="e">
        <f>IF($C$24,[1]!obget([1]!obcall("",$C556,"get",[1]!obMake("","int",D$26))),"")</f>
        <v>#VALUE!</v>
      </c>
      <c r="E556" s="42" t="e">
        <f>IF($C$24,[1]!obget([1]!obcall("",$C556,"get",[1]!obMake("","int",E$26))),"")</f>
        <v>#VALUE!</v>
      </c>
      <c r="F556" s="42" t="e">
        <f>IF($C$24,[1]!obget([1]!obcall("",$C556,"get",[1]!obMake("","int",F$26))),"")</f>
        <v>#VALUE!</v>
      </c>
      <c r="G556" s="42" t="e">
        <f>IF($C$24,[1]!obget([1]!obcall("",$C556,"get",[1]!obMake("","int",G$26))),"")</f>
        <v>#VALUE!</v>
      </c>
      <c r="H556" s="42" t="e">
        <f>IF($C$24,[1]!obget([1]!obcall("",$C556,"get",[1]!obMake("","int",H$26))),"")</f>
        <v>#VALUE!</v>
      </c>
      <c r="I556" s="42" t="e">
        <f>IF($C$24,[1]!obget([1]!obcall("",$C556,"get",[1]!obMake("","int",I$26))),"")</f>
        <v>#VALUE!</v>
      </c>
      <c r="J556" s="42" t="e">
        <f>IF($C$24,[1]!obget([1]!obcall("",$C556,"get",[1]!obMake("","int",J$26))),"")</f>
        <v>#VALUE!</v>
      </c>
      <c r="K556" s="42" t="e">
        <f>IF($C$24,[1]!obget([1]!obcall("",$C556,"get",[1]!obMake("","int",K$26))),"")</f>
        <v>#VALUE!</v>
      </c>
      <c r="L556" s="42" t="e">
        <f>IF($C$24,[1]!obget([1]!obcall("",$C556,"get",[1]!obMake("","int",L$26))),"")</f>
        <v>#VALUE!</v>
      </c>
      <c r="M556" s="42" t="e">
        <f>IF($C$24,[1]!obget([1]!obcall("",$C556,"get",[1]!obMake("","int",M$26))),"")</f>
        <v>#VALUE!</v>
      </c>
      <c r="N556" s="42" t="e">
        <f>IF($C$24,[1]!obget([1]!obcall("",$C556,"getAverage")),"")</f>
        <v>#VALUE!</v>
      </c>
    </row>
    <row r="557" spans="1:14" x14ac:dyDescent="0.3">
      <c r="A557" s="28">
        <f t="shared" si="9"/>
        <v>53</v>
      </c>
      <c r="B557" s="42"/>
      <c r="C557" s="45" t="e">
        <f>IF($C$24,[1]!obcall("IM_"&amp;B557,$B$24,"[]",[1]!obMake("","int",ROW(B557)-ROW($B$27))),"")</f>
        <v>#VALUE!</v>
      </c>
      <c r="D557" s="42" t="e">
        <f>IF($C$24,[1]!obget([1]!obcall("",$C557,"get",[1]!obMake("","int",D$26))),"")</f>
        <v>#VALUE!</v>
      </c>
      <c r="E557" s="42" t="e">
        <f>IF($C$24,[1]!obget([1]!obcall("",$C557,"get",[1]!obMake("","int",E$26))),"")</f>
        <v>#VALUE!</v>
      </c>
      <c r="F557" s="42" t="e">
        <f>IF($C$24,[1]!obget([1]!obcall("",$C557,"get",[1]!obMake("","int",F$26))),"")</f>
        <v>#VALUE!</v>
      </c>
      <c r="G557" s="42" t="e">
        <f>IF($C$24,[1]!obget([1]!obcall("",$C557,"get",[1]!obMake("","int",G$26))),"")</f>
        <v>#VALUE!</v>
      </c>
      <c r="H557" s="42" t="e">
        <f>IF($C$24,[1]!obget([1]!obcall("",$C557,"get",[1]!obMake("","int",H$26))),"")</f>
        <v>#VALUE!</v>
      </c>
      <c r="I557" s="42" t="e">
        <f>IF($C$24,[1]!obget([1]!obcall("",$C557,"get",[1]!obMake("","int",I$26))),"")</f>
        <v>#VALUE!</v>
      </c>
      <c r="J557" s="42" t="e">
        <f>IF($C$24,[1]!obget([1]!obcall("",$C557,"get",[1]!obMake("","int",J$26))),"")</f>
        <v>#VALUE!</v>
      </c>
      <c r="K557" s="42" t="e">
        <f>IF($C$24,[1]!obget([1]!obcall("",$C557,"get",[1]!obMake("","int",K$26))),"")</f>
        <v>#VALUE!</v>
      </c>
      <c r="L557" s="42" t="e">
        <f>IF($C$24,[1]!obget([1]!obcall("",$C557,"get",[1]!obMake("","int",L$26))),"")</f>
        <v>#VALUE!</v>
      </c>
      <c r="M557" s="42" t="e">
        <f>IF($C$24,[1]!obget([1]!obcall("",$C557,"get",[1]!obMake("","int",M$26))),"")</f>
        <v>#VALUE!</v>
      </c>
      <c r="N557" s="42" t="e">
        <f>IF($C$24,[1]!obget([1]!obcall("",$C557,"getAverage")),"")</f>
        <v>#VALUE!</v>
      </c>
    </row>
    <row r="558" spans="1:14" x14ac:dyDescent="0.3">
      <c r="A558" s="28" t="str">
        <f t="shared" si="9"/>
        <v/>
      </c>
      <c r="B558" s="42"/>
      <c r="C558" s="45" t="e">
        <f>IF($C$24,[1]!obcall("IM_"&amp;B558,$B$24,"[]",[1]!obMake("","int",ROW(B558)-ROW($B$27))),"")</f>
        <v>#VALUE!</v>
      </c>
      <c r="D558" s="42" t="e">
        <f>IF($C$24,[1]!obget([1]!obcall("",$C558,"get",[1]!obMake("","int",D$26))),"")</f>
        <v>#VALUE!</v>
      </c>
      <c r="E558" s="42" t="e">
        <f>IF($C$24,[1]!obget([1]!obcall("",$C558,"get",[1]!obMake("","int",E$26))),"")</f>
        <v>#VALUE!</v>
      </c>
      <c r="F558" s="42" t="e">
        <f>IF($C$24,[1]!obget([1]!obcall("",$C558,"get",[1]!obMake("","int",F$26))),"")</f>
        <v>#VALUE!</v>
      </c>
      <c r="G558" s="42" t="e">
        <f>IF($C$24,[1]!obget([1]!obcall("",$C558,"get",[1]!obMake("","int",G$26))),"")</f>
        <v>#VALUE!</v>
      </c>
      <c r="H558" s="42" t="e">
        <f>IF($C$24,[1]!obget([1]!obcall("",$C558,"get",[1]!obMake("","int",H$26))),"")</f>
        <v>#VALUE!</v>
      </c>
      <c r="I558" s="42" t="e">
        <f>IF($C$24,[1]!obget([1]!obcall("",$C558,"get",[1]!obMake("","int",I$26))),"")</f>
        <v>#VALUE!</v>
      </c>
      <c r="J558" s="42" t="e">
        <f>IF($C$24,[1]!obget([1]!obcall("",$C558,"get",[1]!obMake("","int",J$26))),"")</f>
        <v>#VALUE!</v>
      </c>
      <c r="K558" s="42" t="e">
        <f>IF($C$24,[1]!obget([1]!obcall("",$C558,"get",[1]!obMake("","int",K$26))),"")</f>
        <v>#VALUE!</v>
      </c>
      <c r="L558" s="42" t="e">
        <f>IF($C$24,[1]!obget([1]!obcall("",$C558,"get",[1]!obMake("","int",L$26))),"")</f>
        <v>#VALUE!</v>
      </c>
      <c r="M558" s="42" t="e">
        <f>IF($C$24,[1]!obget([1]!obcall("",$C558,"get",[1]!obMake("","int",M$26))),"")</f>
        <v>#VALUE!</v>
      </c>
      <c r="N558" s="42" t="e">
        <f>IF($C$24,[1]!obget([1]!obcall("",$C558,"getAverage")),"")</f>
        <v>#VALUE!</v>
      </c>
    </row>
    <row r="559" spans="1:14" x14ac:dyDescent="0.3">
      <c r="A559" s="28" t="str">
        <f t="shared" si="9"/>
        <v/>
      </c>
      <c r="B559" s="42"/>
      <c r="C559" s="45" t="e">
        <f>IF($C$24,[1]!obcall("IM_"&amp;B559,$B$24,"[]",[1]!obMake("","int",ROW(B559)-ROW($B$27))),"")</f>
        <v>#VALUE!</v>
      </c>
      <c r="D559" s="42" t="e">
        <f>IF($C$24,[1]!obget([1]!obcall("",$C559,"get",[1]!obMake("","int",D$26))),"")</f>
        <v>#VALUE!</v>
      </c>
      <c r="E559" s="42" t="e">
        <f>IF($C$24,[1]!obget([1]!obcall("",$C559,"get",[1]!obMake("","int",E$26))),"")</f>
        <v>#VALUE!</v>
      </c>
      <c r="F559" s="42" t="e">
        <f>IF($C$24,[1]!obget([1]!obcall("",$C559,"get",[1]!obMake("","int",F$26))),"")</f>
        <v>#VALUE!</v>
      </c>
      <c r="G559" s="42" t="e">
        <f>IF($C$24,[1]!obget([1]!obcall("",$C559,"get",[1]!obMake("","int",G$26))),"")</f>
        <v>#VALUE!</v>
      </c>
      <c r="H559" s="42" t="e">
        <f>IF($C$24,[1]!obget([1]!obcall("",$C559,"get",[1]!obMake("","int",H$26))),"")</f>
        <v>#VALUE!</v>
      </c>
      <c r="I559" s="42" t="e">
        <f>IF($C$24,[1]!obget([1]!obcall("",$C559,"get",[1]!obMake("","int",I$26))),"")</f>
        <v>#VALUE!</v>
      </c>
      <c r="J559" s="42" t="e">
        <f>IF($C$24,[1]!obget([1]!obcall("",$C559,"get",[1]!obMake("","int",J$26))),"")</f>
        <v>#VALUE!</v>
      </c>
      <c r="K559" s="42" t="e">
        <f>IF($C$24,[1]!obget([1]!obcall("",$C559,"get",[1]!obMake("","int",K$26))),"")</f>
        <v>#VALUE!</v>
      </c>
      <c r="L559" s="42" t="e">
        <f>IF($C$24,[1]!obget([1]!obcall("",$C559,"get",[1]!obMake("","int",L$26))),"")</f>
        <v>#VALUE!</v>
      </c>
      <c r="M559" s="42" t="e">
        <f>IF($C$24,[1]!obget([1]!obcall("",$C559,"get",[1]!obMake("","int",M$26))),"")</f>
        <v>#VALUE!</v>
      </c>
      <c r="N559" s="42" t="e">
        <f>IF($C$24,[1]!obget([1]!obcall("",$C559,"getAverage")),"")</f>
        <v>#VALUE!</v>
      </c>
    </row>
    <row r="560" spans="1:14" x14ac:dyDescent="0.3">
      <c r="A560" s="28" t="str">
        <f t="shared" si="9"/>
        <v/>
      </c>
      <c r="B560" s="42"/>
      <c r="C560" s="45" t="e">
        <f>IF($C$24,[1]!obcall("IM_"&amp;B560,$B$24,"[]",[1]!obMake("","int",ROW(B560)-ROW($B$27))),"")</f>
        <v>#VALUE!</v>
      </c>
      <c r="D560" s="42" t="e">
        <f>IF($C$24,[1]!obget([1]!obcall("",$C560,"get",[1]!obMake("","int",D$26))),"")</f>
        <v>#VALUE!</v>
      </c>
      <c r="E560" s="42" t="e">
        <f>IF($C$24,[1]!obget([1]!obcall("",$C560,"get",[1]!obMake("","int",E$26))),"")</f>
        <v>#VALUE!</v>
      </c>
      <c r="F560" s="42" t="e">
        <f>IF($C$24,[1]!obget([1]!obcall("",$C560,"get",[1]!obMake("","int",F$26))),"")</f>
        <v>#VALUE!</v>
      </c>
      <c r="G560" s="42" t="e">
        <f>IF($C$24,[1]!obget([1]!obcall("",$C560,"get",[1]!obMake("","int",G$26))),"")</f>
        <v>#VALUE!</v>
      </c>
      <c r="H560" s="42" t="e">
        <f>IF($C$24,[1]!obget([1]!obcall("",$C560,"get",[1]!obMake("","int",H$26))),"")</f>
        <v>#VALUE!</v>
      </c>
      <c r="I560" s="42" t="e">
        <f>IF($C$24,[1]!obget([1]!obcall("",$C560,"get",[1]!obMake("","int",I$26))),"")</f>
        <v>#VALUE!</v>
      </c>
      <c r="J560" s="42" t="e">
        <f>IF($C$24,[1]!obget([1]!obcall("",$C560,"get",[1]!obMake("","int",J$26))),"")</f>
        <v>#VALUE!</v>
      </c>
      <c r="K560" s="42" t="e">
        <f>IF($C$24,[1]!obget([1]!obcall("",$C560,"get",[1]!obMake("","int",K$26))),"")</f>
        <v>#VALUE!</v>
      </c>
      <c r="L560" s="42" t="e">
        <f>IF($C$24,[1]!obget([1]!obcall("",$C560,"get",[1]!obMake("","int",L$26))),"")</f>
        <v>#VALUE!</v>
      </c>
      <c r="M560" s="42" t="e">
        <f>IF($C$24,[1]!obget([1]!obcall("",$C560,"get",[1]!obMake("","int",M$26))),"")</f>
        <v>#VALUE!</v>
      </c>
      <c r="N560" s="42" t="e">
        <f>IF($C$24,[1]!obget([1]!obcall("",$C560,"getAverage")),"")</f>
        <v>#VALUE!</v>
      </c>
    </row>
    <row r="561" spans="1:14" x14ac:dyDescent="0.3">
      <c r="A561" s="28" t="str">
        <f t="shared" si="9"/>
        <v/>
      </c>
      <c r="B561" s="42"/>
      <c r="C561" s="45" t="e">
        <f>IF($C$24,[1]!obcall("IM_"&amp;B561,$B$24,"[]",[1]!obMake("","int",ROW(B561)-ROW($B$27))),"")</f>
        <v>#VALUE!</v>
      </c>
      <c r="D561" s="42" t="e">
        <f>IF($C$24,[1]!obget([1]!obcall("",$C561,"get",[1]!obMake("","int",D$26))),"")</f>
        <v>#VALUE!</v>
      </c>
      <c r="E561" s="42" t="e">
        <f>IF($C$24,[1]!obget([1]!obcall("",$C561,"get",[1]!obMake("","int",E$26))),"")</f>
        <v>#VALUE!</v>
      </c>
      <c r="F561" s="42" t="e">
        <f>IF($C$24,[1]!obget([1]!obcall("",$C561,"get",[1]!obMake("","int",F$26))),"")</f>
        <v>#VALUE!</v>
      </c>
      <c r="G561" s="42" t="e">
        <f>IF($C$24,[1]!obget([1]!obcall("",$C561,"get",[1]!obMake("","int",G$26))),"")</f>
        <v>#VALUE!</v>
      </c>
      <c r="H561" s="42" t="e">
        <f>IF($C$24,[1]!obget([1]!obcall("",$C561,"get",[1]!obMake("","int",H$26))),"")</f>
        <v>#VALUE!</v>
      </c>
      <c r="I561" s="42" t="e">
        <f>IF($C$24,[1]!obget([1]!obcall("",$C561,"get",[1]!obMake("","int",I$26))),"")</f>
        <v>#VALUE!</v>
      </c>
      <c r="J561" s="42" t="e">
        <f>IF($C$24,[1]!obget([1]!obcall("",$C561,"get",[1]!obMake("","int",J$26))),"")</f>
        <v>#VALUE!</v>
      </c>
      <c r="K561" s="42" t="e">
        <f>IF($C$24,[1]!obget([1]!obcall("",$C561,"get",[1]!obMake("","int",K$26))),"")</f>
        <v>#VALUE!</v>
      </c>
      <c r="L561" s="42" t="e">
        <f>IF($C$24,[1]!obget([1]!obcall("",$C561,"get",[1]!obMake("","int",L$26))),"")</f>
        <v>#VALUE!</v>
      </c>
      <c r="M561" s="42" t="e">
        <f>IF($C$24,[1]!obget([1]!obcall("",$C561,"get",[1]!obMake("","int",M$26))),"")</f>
        <v>#VALUE!</v>
      </c>
      <c r="N561" s="42" t="e">
        <f>IF($C$24,[1]!obget([1]!obcall("",$C561,"getAverage")),"")</f>
        <v>#VALUE!</v>
      </c>
    </row>
    <row r="562" spans="1:14" x14ac:dyDescent="0.3">
      <c r="A562" s="28">
        <f t="shared" si="9"/>
        <v>53.5</v>
      </c>
      <c r="B562" s="42"/>
      <c r="C562" s="45" t="e">
        <f>IF($C$24,[1]!obcall("IM_"&amp;B562,$B$24,"[]",[1]!obMake("","int",ROW(B562)-ROW($B$27))),"")</f>
        <v>#VALUE!</v>
      </c>
      <c r="D562" s="42" t="e">
        <f>IF($C$24,[1]!obget([1]!obcall("",$C562,"get",[1]!obMake("","int",D$26))),"")</f>
        <v>#VALUE!</v>
      </c>
      <c r="E562" s="42" t="e">
        <f>IF($C$24,[1]!obget([1]!obcall("",$C562,"get",[1]!obMake("","int",E$26))),"")</f>
        <v>#VALUE!</v>
      </c>
      <c r="F562" s="42" t="e">
        <f>IF($C$24,[1]!obget([1]!obcall("",$C562,"get",[1]!obMake("","int",F$26))),"")</f>
        <v>#VALUE!</v>
      </c>
      <c r="G562" s="42" t="e">
        <f>IF($C$24,[1]!obget([1]!obcall("",$C562,"get",[1]!obMake("","int",G$26))),"")</f>
        <v>#VALUE!</v>
      </c>
      <c r="H562" s="42" t="e">
        <f>IF($C$24,[1]!obget([1]!obcall("",$C562,"get",[1]!obMake("","int",H$26))),"")</f>
        <v>#VALUE!</v>
      </c>
      <c r="I562" s="42" t="e">
        <f>IF($C$24,[1]!obget([1]!obcall("",$C562,"get",[1]!obMake("","int",I$26))),"")</f>
        <v>#VALUE!</v>
      </c>
      <c r="J562" s="42" t="e">
        <f>IF($C$24,[1]!obget([1]!obcall("",$C562,"get",[1]!obMake("","int",J$26))),"")</f>
        <v>#VALUE!</v>
      </c>
      <c r="K562" s="42" t="e">
        <f>IF($C$24,[1]!obget([1]!obcall("",$C562,"get",[1]!obMake("","int",K$26))),"")</f>
        <v>#VALUE!</v>
      </c>
      <c r="L562" s="42" t="e">
        <f>IF($C$24,[1]!obget([1]!obcall("",$C562,"get",[1]!obMake("","int",L$26))),"")</f>
        <v>#VALUE!</v>
      </c>
      <c r="M562" s="42" t="e">
        <f>IF($C$24,[1]!obget([1]!obcall("",$C562,"get",[1]!obMake("","int",M$26))),"")</f>
        <v>#VALUE!</v>
      </c>
      <c r="N562" s="42" t="e">
        <f>IF($C$24,[1]!obget([1]!obcall("",$C562,"getAverage")),"")</f>
        <v>#VALUE!</v>
      </c>
    </row>
    <row r="563" spans="1:14" x14ac:dyDescent="0.3">
      <c r="A563" s="28" t="str">
        <f t="shared" si="9"/>
        <v/>
      </c>
      <c r="B563" s="42"/>
      <c r="C563" s="45" t="e">
        <f>IF($C$24,[1]!obcall("IM_"&amp;B563,$B$24,"[]",[1]!obMake("","int",ROW(B563)-ROW($B$27))),"")</f>
        <v>#VALUE!</v>
      </c>
      <c r="D563" s="42" t="e">
        <f>IF($C$24,[1]!obget([1]!obcall("",$C563,"get",[1]!obMake("","int",D$26))),"")</f>
        <v>#VALUE!</v>
      </c>
      <c r="E563" s="42" t="e">
        <f>IF($C$24,[1]!obget([1]!obcall("",$C563,"get",[1]!obMake("","int",E$26))),"")</f>
        <v>#VALUE!</v>
      </c>
      <c r="F563" s="42" t="e">
        <f>IF($C$24,[1]!obget([1]!obcall("",$C563,"get",[1]!obMake("","int",F$26))),"")</f>
        <v>#VALUE!</v>
      </c>
      <c r="G563" s="42" t="e">
        <f>IF($C$24,[1]!obget([1]!obcall("",$C563,"get",[1]!obMake("","int",G$26))),"")</f>
        <v>#VALUE!</v>
      </c>
      <c r="H563" s="42" t="e">
        <f>IF($C$24,[1]!obget([1]!obcall("",$C563,"get",[1]!obMake("","int",H$26))),"")</f>
        <v>#VALUE!</v>
      </c>
      <c r="I563" s="42" t="e">
        <f>IF($C$24,[1]!obget([1]!obcall("",$C563,"get",[1]!obMake("","int",I$26))),"")</f>
        <v>#VALUE!</v>
      </c>
      <c r="J563" s="42" t="e">
        <f>IF($C$24,[1]!obget([1]!obcall("",$C563,"get",[1]!obMake("","int",J$26))),"")</f>
        <v>#VALUE!</v>
      </c>
      <c r="K563" s="42" t="e">
        <f>IF($C$24,[1]!obget([1]!obcall("",$C563,"get",[1]!obMake("","int",K$26))),"")</f>
        <v>#VALUE!</v>
      </c>
      <c r="L563" s="42" t="e">
        <f>IF($C$24,[1]!obget([1]!obcall("",$C563,"get",[1]!obMake("","int",L$26))),"")</f>
        <v>#VALUE!</v>
      </c>
      <c r="M563" s="42" t="e">
        <f>IF($C$24,[1]!obget([1]!obcall("",$C563,"get",[1]!obMake("","int",M$26))),"")</f>
        <v>#VALUE!</v>
      </c>
      <c r="N563" s="42" t="e">
        <f>IF($C$24,[1]!obget([1]!obcall("",$C563,"getAverage")),"")</f>
        <v>#VALUE!</v>
      </c>
    </row>
    <row r="564" spans="1:14" x14ac:dyDescent="0.3">
      <c r="A564" s="28" t="str">
        <f t="shared" si="9"/>
        <v/>
      </c>
      <c r="B564" s="42"/>
      <c r="C564" s="45" t="e">
        <f>IF($C$24,[1]!obcall("IM_"&amp;B564,$B$24,"[]",[1]!obMake("","int",ROW(B564)-ROW($B$27))),"")</f>
        <v>#VALUE!</v>
      </c>
      <c r="D564" s="42" t="e">
        <f>IF($C$24,[1]!obget([1]!obcall("",$C564,"get",[1]!obMake("","int",D$26))),"")</f>
        <v>#VALUE!</v>
      </c>
      <c r="E564" s="42" t="e">
        <f>IF($C$24,[1]!obget([1]!obcall("",$C564,"get",[1]!obMake("","int",E$26))),"")</f>
        <v>#VALUE!</v>
      </c>
      <c r="F564" s="42" t="e">
        <f>IF($C$24,[1]!obget([1]!obcall("",$C564,"get",[1]!obMake("","int",F$26))),"")</f>
        <v>#VALUE!</v>
      </c>
      <c r="G564" s="42" t="e">
        <f>IF($C$24,[1]!obget([1]!obcall("",$C564,"get",[1]!obMake("","int",G$26))),"")</f>
        <v>#VALUE!</v>
      </c>
      <c r="H564" s="42" t="e">
        <f>IF($C$24,[1]!obget([1]!obcall("",$C564,"get",[1]!obMake("","int",H$26))),"")</f>
        <v>#VALUE!</v>
      </c>
      <c r="I564" s="42" t="e">
        <f>IF($C$24,[1]!obget([1]!obcall("",$C564,"get",[1]!obMake("","int",I$26))),"")</f>
        <v>#VALUE!</v>
      </c>
      <c r="J564" s="42" t="e">
        <f>IF($C$24,[1]!obget([1]!obcall("",$C564,"get",[1]!obMake("","int",J$26))),"")</f>
        <v>#VALUE!</v>
      </c>
      <c r="K564" s="42" t="e">
        <f>IF($C$24,[1]!obget([1]!obcall("",$C564,"get",[1]!obMake("","int",K$26))),"")</f>
        <v>#VALUE!</v>
      </c>
      <c r="L564" s="42" t="e">
        <f>IF($C$24,[1]!obget([1]!obcall("",$C564,"get",[1]!obMake("","int",L$26))),"")</f>
        <v>#VALUE!</v>
      </c>
      <c r="M564" s="42" t="e">
        <f>IF($C$24,[1]!obget([1]!obcall("",$C564,"get",[1]!obMake("","int",M$26))),"")</f>
        <v>#VALUE!</v>
      </c>
      <c r="N564" s="42" t="e">
        <f>IF($C$24,[1]!obget([1]!obcall("",$C564,"getAverage")),"")</f>
        <v>#VALUE!</v>
      </c>
    </row>
    <row r="565" spans="1:14" x14ac:dyDescent="0.3">
      <c r="A565" s="28" t="str">
        <f t="shared" si="9"/>
        <v/>
      </c>
      <c r="B565" s="42"/>
      <c r="C565" s="45" t="e">
        <f>IF($C$24,[1]!obcall("IM_"&amp;B565,$B$24,"[]",[1]!obMake("","int",ROW(B565)-ROW($B$27))),"")</f>
        <v>#VALUE!</v>
      </c>
      <c r="D565" s="42" t="e">
        <f>IF($C$24,[1]!obget([1]!obcall("",$C565,"get",[1]!obMake("","int",D$26))),"")</f>
        <v>#VALUE!</v>
      </c>
      <c r="E565" s="42" t="e">
        <f>IF($C$24,[1]!obget([1]!obcall("",$C565,"get",[1]!obMake("","int",E$26))),"")</f>
        <v>#VALUE!</v>
      </c>
      <c r="F565" s="42" t="e">
        <f>IF($C$24,[1]!obget([1]!obcall("",$C565,"get",[1]!obMake("","int",F$26))),"")</f>
        <v>#VALUE!</v>
      </c>
      <c r="G565" s="42" t="e">
        <f>IF($C$24,[1]!obget([1]!obcall("",$C565,"get",[1]!obMake("","int",G$26))),"")</f>
        <v>#VALUE!</v>
      </c>
      <c r="H565" s="42" t="e">
        <f>IF($C$24,[1]!obget([1]!obcall("",$C565,"get",[1]!obMake("","int",H$26))),"")</f>
        <v>#VALUE!</v>
      </c>
      <c r="I565" s="42" t="e">
        <f>IF($C$24,[1]!obget([1]!obcall("",$C565,"get",[1]!obMake("","int",I$26))),"")</f>
        <v>#VALUE!</v>
      </c>
      <c r="J565" s="42" t="e">
        <f>IF($C$24,[1]!obget([1]!obcall("",$C565,"get",[1]!obMake("","int",J$26))),"")</f>
        <v>#VALUE!</v>
      </c>
      <c r="K565" s="42" t="e">
        <f>IF($C$24,[1]!obget([1]!obcall("",$C565,"get",[1]!obMake("","int",K$26))),"")</f>
        <v>#VALUE!</v>
      </c>
      <c r="L565" s="42" t="e">
        <f>IF($C$24,[1]!obget([1]!obcall("",$C565,"get",[1]!obMake("","int",L$26))),"")</f>
        <v>#VALUE!</v>
      </c>
      <c r="M565" s="42" t="e">
        <f>IF($C$24,[1]!obget([1]!obcall("",$C565,"get",[1]!obMake("","int",M$26))),"")</f>
        <v>#VALUE!</v>
      </c>
      <c r="N565" s="42" t="e">
        <f>IF($C$24,[1]!obget([1]!obcall("",$C565,"getAverage")),"")</f>
        <v>#VALUE!</v>
      </c>
    </row>
    <row r="566" spans="1:14" x14ac:dyDescent="0.3">
      <c r="A566" s="28" t="str">
        <f t="shared" si="9"/>
        <v/>
      </c>
      <c r="B566" s="42"/>
      <c r="C566" s="45" t="e">
        <f>IF($C$24,[1]!obcall("IM_"&amp;B566,$B$24,"[]",[1]!obMake("","int",ROW(B566)-ROW($B$27))),"")</f>
        <v>#VALUE!</v>
      </c>
      <c r="D566" s="42" t="e">
        <f>IF($C$24,[1]!obget([1]!obcall("",$C566,"get",[1]!obMake("","int",D$26))),"")</f>
        <v>#VALUE!</v>
      </c>
      <c r="E566" s="42" t="e">
        <f>IF($C$24,[1]!obget([1]!obcall("",$C566,"get",[1]!obMake("","int",E$26))),"")</f>
        <v>#VALUE!</v>
      </c>
      <c r="F566" s="42" t="e">
        <f>IF($C$24,[1]!obget([1]!obcall("",$C566,"get",[1]!obMake("","int",F$26))),"")</f>
        <v>#VALUE!</v>
      </c>
      <c r="G566" s="42" t="e">
        <f>IF($C$24,[1]!obget([1]!obcall("",$C566,"get",[1]!obMake("","int",G$26))),"")</f>
        <v>#VALUE!</v>
      </c>
      <c r="H566" s="42" t="e">
        <f>IF($C$24,[1]!obget([1]!obcall("",$C566,"get",[1]!obMake("","int",H$26))),"")</f>
        <v>#VALUE!</v>
      </c>
      <c r="I566" s="42" t="e">
        <f>IF($C$24,[1]!obget([1]!obcall("",$C566,"get",[1]!obMake("","int",I$26))),"")</f>
        <v>#VALUE!</v>
      </c>
      <c r="J566" s="42" t="e">
        <f>IF($C$24,[1]!obget([1]!obcall("",$C566,"get",[1]!obMake("","int",J$26))),"")</f>
        <v>#VALUE!</v>
      </c>
      <c r="K566" s="42" t="e">
        <f>IF($C$24,[1]!obget([1]!obcall("",$C566,"get",[1]!obMake("","int",K$26))),"")</f>
        <v>#VALUE!</v>
      </c>
      <c r="L566" s="42" t="e">
        <f>IF($C$24,[1]!obget([1]!obcall("",$C566,"get",[1]!obMake("","int",L$26))),"")</f>
        <v>#VALUE!</v>
      </c>
      <c r="M566" s="42" t="e">
        <f>IF($C$24,[1]!obget([1]!obcall("",$C566,"get",[1]!obMake("","int",M$26))),"")</f>
        <v>#VALUE!</v>
      </c>
      <c r="N566" s="42" t="e">
        <f>IF($C$24,[1]!obget([1]!obcall("",$C566,"getAverage")),"")</f>
        <v>#VALUE!</v>
      </c>
    </row>
    <row r="567" spans="1:14" x14ac:dyDescent="0.3">
      <c r="A567" s="28">
        <f t="shared" si="9"/>
        <v>54</v>
      </c>
      <c r="B567" s="42"/>
      <c r="C567" s="45" t="e">
        <f>IF($C$24,[1]!obcall("IM_"&amp;B567,$B$24,"[]",[1]!obMake("","int",ROW(B567)-ROW($B$27))),"")</f>
        <v>#VALUE!</v>
      </c>
      <c r="D567" s="42" t="e">
        <f>IF($C$24,[1]!obget([1]!obcall("",$C567,"get",[1]!obMake("","int",D$26))),"")</f>
        <v>#VALUE!</v>
      </c>
      <c r="E567" s="42" t="e">
        <f>IF($C$24,[1]!obget([1]!obcall("",$C567,"get",[1]!obMake("","int",E$26))),"")</f>
        <v>#VALUE!</v>
      </c>
      <c r="F567" s="42" t="e">
        <f>IF($C$24,[1]!obget([1]!obcall("",$C567,"get",[1]!obMake("","int",F$26))),"")</f>
        <v>#VALUE!</v>
      </c>
      <c r="G567" s="42" t="e">
        <f>IF($C$24,[1]!obget([1]!obcall("",$C567,"get",[1]!obMake("","int",G$26))),"")</f>
        <v>#VALUE!</v>
      </c>
      <c r="H567" s="42" t="e">
        <f>IF($C$24,[1]!obget([1]!obcall("",$C567,"get",[1]!obMake("","int",H$26))),"")</f>
        <v>#VALUE!</v>
      </c>
      <c r="I567" s="42" t="e">
        <f>IF($C$24,[1]!obget([1]!obcall("",$C567,"get",[1]!obMake("","int",I$26))),"")</f>
        <v>#VALUE!</v>
      </c>
      <c r="J567" s="42" t="e">
        <f>IF($C$24,[1]!obget([1]!obcall("",$C567,"get",[1]!obMake("","int",J$26))),"")</f>
        <v>#VALUE!</v>
      </c>
      <c r="K567" s="42" t="e">
        <f>IF($C$24,[1]!obget([1]!obcall("",$C567,"get",[1]!obMake("","int",K$26))),"")</f>
        <v>#VALUE!</v>
      </c>
      <c r="L567" s="42" t="e">
        <f>IF($C$24,[1]!obget([1]!obcall("",$C567,"get",[1]!obMake("","int",L$26))),"")</f>
        <v>#VALUE!</v>
      </c>
      <c r="M567" s="42" t="e">
        <f>IF($C$24,[1]!obget([1]!obcall("",$C567,"get",[1]!obMake("","int",M$26))),"")</f>
        <v>#VALUE!</v>
      </c>
      <c r="N567" s="42" t="e">
        <f>IF($C$24,[1]!obget([1]!obcall("",$C567,"getAverage")),"")</f>
        <v>#VALUE!</v>
      </c>
    </row>
    <row r="568" spans="1:14" x14ac:dyDescent="0.3">
      <c r="A568" s="28" t="str">
        <f t="shared" si="9"/>
        <v/>
      </c>
      <c r="B568" s="42"/>
      <c r="C568" s="45" t="e">
        <f>IF($C$24,[1]!obcall("IM_"&amp;B568,$B$24,"[]",[1]!obMake("","int",ROW(B568)-ROW($B$27))),"")</f>
        <v>#VALUE!</v>
      </c>
      <c r="D568" s="42" t="e">
        <f>IF($C$24,[1]!obget([1]!obcall("",$C568,"get",[1]!obMake("","int",D$26))),"")</f>
        <v>#VALUE!</v>
      </c>
      <c r="E568" s="42" t="e">
        <f>IF($C$24,[1]!obget([1]!obcall("",$C568,"get",[1]!obMake("","int",E$26))),"")</f>
        <v>#VALUE!</v>
      </c>
      <c r="F568" s="42" t="e">
        <f>IF($C$24,[1]!obget([1]!obcall("",$C568,"get",[1]!obMake("","int",F$26))),"")</f>
        <v>#VALUE!</v>
      </c>
      <c r="G568" s="42" t="e">
        <f>IF($C$24,[1]!obget([1]!obcall("",$C568,"get",[1]!obMake("","int",G$26))),"")</f>
        <v>#VALUE!</v>
      </c>
      <c r="H568" s="42" t="e">
        <f>IF($C$24,[1]!obget([1]!obcall("",$C568,"get",[1]!obMake("","int",H$26))),"")</f>
        <v>#VALUE!</v>
      </c>
      <c r="I568" s="42" t="e">
        <f>IF($C$24,[1]!obget([1]!obcall("",$C568,"get",[1]!obMake("","int",I$26))),"")</f>
        <v>#VALUE!</v>
      </c>
      <c r="J568" s="42" t="e">
        <f>IF($C$24,[1]!obget([1]!obcall("",$C568,"get",[1]!obMake("","int",J$26))),"")</f>
        <v>#VALUE!</v>
      </c>
      <c r="K568" s="42" t="e">
        <f>IF($C$24,[1]!obget([1]!obcall("",$C568,"get",[1]!obMake("","int",K$26))),"")</f>
        <v>#VALUE!</v>
      </c>
      <c r="L568" s="42" t="e">
        <f>IF($C$24,[1]!obget([1]!obcall("",$C568,"get",[1]!obMake("","int",L$26))),"")</f>
        <v>#VALUE!</v>
      </c>
      <c r="M568" s="42" t="e">
        <f>IF($C$24,[1]!obget([1]!obcall("",$C568,"get",[1]!obMake("","int",M$26))),"")</f>
        <v>#VALUE!</v>
      </c>
      <c r="N568" s="42" t="e">
        <f>IF($C$24,[1]!obget([1]!obcall("",$C568,"getAverage")),"")</f>
        <v>#VALUE!</v>
      </c>
    </row>
    <row r="569" spans="1:14" x14ac:dyDescent="0.3">
      <c r="A569" s="28" t="str">
        <f t="shared" si="9"/>
        <v/>
      </c>
      <c r="B569" s="42"/>
      <c r="C569" s="45" t="e">
        <f>IF($C$24,[1]!obcall("IM_"&amp;B569,$B$24,"[]",[1]!obMake("","int",ROW(B569)-ROW($B$27))),"")</f>
        <v>#VALUE!</v>
      </c>
      <c r="D569" s="42" t="e">
        <f>IF($C$24,[1]!obget([1]!obcall("",$C569,"get",[1]!obMake("","int",D$26))),"")</f>
        <v>#VALUE!</v>
      </c>
      <c r="E569" s="42" t="e">
        <f>IF($C$24,[1]!obget([1]!obcall("",$C569,"get",[1]!obMake("","int",E$26))),"")</f>
        <v>#VALUE!</v>
      </c>
      <c r="F569" s="42" t="e">
        <f>IF($C$24,[1]!obget([1]!obcall("",$C569,"get",[1]!obMake("","int",F$26))),"")</f>
        <v>#VALUE!</v>
      </c>
      <c r="G569" s="42" t="e">
        <f>IF($C$24,[1]!obget([1]!obcall("",$C569,"get",[1]!obMake("","int",G$26))),"")</f>
        <v>#VALUE!</v>
      </c>
      <c r="H569" s="42" t="e">
        <f>IF($C$24,[1]!obget([1]!obcall("",$C569,"get",[1]!obMake("","int",H$26))),"")</f>
        <v>#VALUE!</v>
      </c>
      <c r="I569" s="42" t="e">
        <f>IF($C$24,[1]!obget([1]!obcall("",$C569,"get",[1]!obMake("","int",I$26))),"")</f>
        <v>#VALUE!</v>
      </c>
      <c r="J569" s="42" t="e">
        <f>IF($C$24,[1]!obget([1]!obcall("",$C569,"get",[1]!obMake("","int",J$26))),"")</f>
        <v>#VALUE!</v>
      </c>
      <c r="K569" s="42" t="e">
        <f>IF($C$24,[1]!obget([1]!obcall("",$C569,"get",[1]!obMake("","int",K$26))),"")</f>
        <v>#VALUE!</v>
      </c>
      <c r="L569" s="42" t="e">
        <f>IF($C$24,[1]!obget([1]!obcall("",$C569,"get",[1]!obMake("","int",L$26))),"")</f>
        <v>#VALUE!</v>
      </c>
      <c r="M569" s="42" t="e">
        <f>IF($C$24,[1]!obget([1]!obcall("",$C569,"get",[1]!obMake("","int",M$26))),"")</f>
        <v>#VALUE!</v>
      </c>
      <c r="N569" s="42" t="e">
        <f>IF($C$24,[1]!obget([1]!obcall("",$C569,"getAverage")),"")</f>
        <v>#VALUE!</v>
      </c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loadLibs</vt:lpstr>
      <vt:lpstr>Portfolio</vt:lpstr>
      <vt:lpstr>LIBORMarketModel</vt:lpstr>
      <vt:lpstr>Regression</vt:lpstr>
      <vt:lpstr>HardValuesSIMM</vt:lpstr>
      <vt:lpstr>SIMM</vt:lpstr>
      <vt:lpstr>obLibs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2017-11-24T18:01:54Z</dcterms:modified>
</cp:coreProperties>
</file>