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8.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3"/>
  </bookViews>
  <sheets>
    <sheet name="Erläuterungen" sheetId="1" state="visible" r:id="rId2"/>
    <sheet name="Übersicht" sheetId="2" state="hidden" r:id="rId3"/>
    <sheet name="q_x_t_" sheetId="3" state="visible" r:id="rId4"/>
    <sheet name="Basistafeln" sheetId="4" state="visible" r:id="rId5"/>
    <sheet name="Trends" sheetId="5" state="visible" r:id="rId6"/>
    <sheet name="Selektionsfaktoren" sheetId="6" state="visible" r:id="rId7"/>
    <sheet name="Gewichte" sheetId="7" state="visible" r:id="rId8"/>
    <sheet name="Grundtafeln" sheetId="8" state="visible" r:id="rId9"/>
    <sheet name="Altersverschiebungen" sheetId="9" state="visible" r:id="rId10"/>
    <sheet name="Altersverschiebungen_roh" sheetId="10" state="visible" r:id="rId11"/>
  </sheets>
  <definedNames>
    <definedName function="false" hidden="false" localSheetId="0" name="_xlnm.Print_Area" vbProcedure="false">Erläuterungen!$A$1:$G$46</definedName>
    <definedName function="false" hidden="false" name="Aggregattafel_1_O" vbProcedure="false">Basistafeln!$L$5:$M$126</definedName>
    <definedName function="false" hidden="false" name="Aggregattafel_2_O" vbProcedure="false">Basistafeln!$D$5:$E$126</definedName>
    <definedName function="false" hidden="false" name="Aggregattafel_Bestand" vbProcedure="false">Basistafeln!$H$5:$I$126</definedName>
    <definedName function="false" hidden="false" name="f" vbProcedure="false">Selektionsfaktoren!$B$3:$C$4</definedName>
    <definedName function="false" hidden="false" name="F_1_2_O" vbProcedure="false">Trends!$B$5:$C$126</definedName>
    <definedName function="false" hidden="false" name="F_1_Bestand" vbProcedure="false">Trends!$F$5:$G$126</definedName>
    <definedName function="false" hidden="false" name="F_1_O" vbProcedure="false">Trends!$J$5:$K$126</definedName>
    <definedName function="false" hidden="false" name="F_2_2_O" vbProcedure="false">Trends!$D$5:$E$126</definedName>
    <definedName function="false" hidden="false" name="F_2_Bestand" vbProcedure="false">Trends!$H$5:$I$126</definedName>
    <definedName function="false" hidden="false" name="G" vbProcedure="false">Gewichte!$B$4:$B$205</definedName>
    <definedName function="false" hidden="false" name="Geschlecht" vbProcedure="false">q_x_t_!$B$6</definedName>
    <definedName function="false" hidden="false" name="Grundtafel_1_O" vbProcedure="false">Grundtafeln!$F$4:$G$125</definedName>
    <definedName function="false" hidden="false" name="Grundtafel_B20" vbProcedure="false">Grundtafeln!$D$4:$E$125</definedName>
    <definedName function="false" hidden="false" name="Grundtafel_Bestand" vbProcedure="false">Grundtafeln!$B$4:$C$125</definedName>
    <definedName function="false" hidden="false" name="h_1_O" vbProcedure="false">q_x_t_!$M$7</definedName>
    <definedName function="false" hidden="false" name="h_B20" vbProcedure="false">q_x_t_!$J$7</definedName>
    <definedName function="false" hidden="false" name="h_Bestand" vbProcedure="false">q_x_t_!$G$7</definedName>
    <definedName function="false" hidden="false" name="h_F_1_O" vbProcedure="false">#REF!</definedName>
    <definedName function="false" hidden="false" name="h_F_B20" vbProcedure="false">#REF!</definedName>
    <definedName function="false" hidden="false" name="h_F_Bestand" vbProcedure="false">#REF!</definedName>
    <definedName function="false" hidden="false" name="h_M_1_O" vbProcedure="false">#REF!</definedName>
    <definedName function="false" hidden="false" name="h_M_B20" vbProcedure="false">Altersverschiebungen!$F$34:$G$56</definedName>
    <definedName function="false" hidden="false" name="h_M_Bestand" vbProcedure="false">#REF!</definedName>
    <definedName function="false" hidden="false" name="Jahr" vbProcedure="false">q_x_t_!$B$3</definedName>
    <definedName function="false" hidden="false" name="n" vbProcedure="false">q_x_t_!$B$5</definedName>
    <definedName function="false" hidden="false" name="Selektionstafel_1_O" vbProcedure="false">Basistafeln!$J$5:$K$126</definedName>
    <definedName function="false" hidden="false" name="Selektionstafel_2_O" vbProcedure="false">Basistafeln!$B$5:$C$126</definedName>
    <definedName function="false" hidden="false" name="Selektionstafel_Bestand" vbProcedure="false">Basistafeln!$F$5:$G$126</definedName>
    <definedName function="false" hidden="false" name="T_1" vbProcedure="false">q_x_t_!$B$8</definedName>
    <definedName function="false" hidden="false" name="T_2" vbProcedure="false">q_x_t_!$B$9</definedName>
    <definedName function="false" hidden="false" name="x" vbProcedure="false">q_x_t_!$B$4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<sst xmlns="http://schemas.openxmlformats.org/spreadsheetml/2006/main" count="242" uniqueCount="61">
  <si>
    <t xml:space="preserve">2.Ordnung</t>
  </si>
  <si>
    <t xml:space="preserve">Bestand</t>
  </si>
  <si>
    <t xml:space="preserve">B20</t>
  </si>
  <si>
    <t xml:space="preserve">1. Ordnung</t>
  </si>
  <si>
    <t xml:space="preserve">Variante Selektionstafel</t>
  </si>
  <si>
    <t xml:space="preserve">ja</t>
  </si>
  <si>
    <t xml:space="preserve">Variante Aggregattafel</t>
  </si>
  <si>
    <t xml:space="preserve">Variante Grundtafel mit
Altersverschiebung</t>
  </si>
  <si>
    <t xml:space="preserve">nein</t>
  </si>
  <si>
    <t xml:space="preserve">Referenz: Papier
'Herleitung...'</t>
  </si>
  <si>
    <t xml:space="preserve">Referenz: Papier
'Überschussbeteiligung...'</t>
  </si>
  <si>
    <t xml:space="preserve">Sterblichkeitstrend wird
gedämpft</t>
  </si>
  <si>
    <t xml:space="preserve">Für Neugeschäft ab 2005 empfohlen</t>
  </si>
  <si>
    <t xml:space="preserve">Eingabe:</t>
  </si>
  <si>
    <t xml:space="preserve">Policenbeginnjahr</t>
  </si>
  <si>
    <t xml:space="preserve">Eintrittsalter</t>
  </si>
  <si>
    <t xml:space="preserve">Aufschubdauer</t>
  </si>
  <si>
    <t xml:space="preserve">Geschlecht (1=Mann; 2=Frau)</t>
  </si>
  <si>
    <t xml:space="preserve">Altersverschiebung:</t>
  </si>
  <si>
    <t xml:space="preserve">T_1</t>
  </si>
  <si>
    <t xml:space="preserve">T_2</t>
  </si>
  <si>
    <t xml:space="preserve">Ausgabe:</t>
  </si>
  <si>
    <t xml:space="preserve">2. Ordnung</t>
  </si>
  <si>
    <t xml:space="preserve">exakt</t>
  </si>
  <si>
    <t xml:space="preserve">Approximation durch</t>
  </si>
  <si>
    <t xml:space="preserve">Selektionstafel</t>
  </si>
  <si>
    <t xml:space="preserve">Aggregattafel</t>
  </si>
  <si>
    <t xml:space="preserve">Grundtafel mit</t>
  </si>
  <si>
    <t xml:space="preserve">Altersverschiebung</t>
  </si>
  <si>
    <t xml:space="preserve">x</t>
  </si>
  <si>
    <t xml:space="preserve">t</t>
  </si>
  <si>
    <t xml:space="preserve">q(x,t)</t>
  </si>
  <si>
    <t xml:space="preserve">qx(1999)</t>
  </si>
  <si>
    <t xml:space="preserve">Alter</t>
  </si>
  <si>
    <t xml:space="preserve">Männer</t>
  </si>
  <si>
    <t xml:space="preserve">Frauen</t>
  </si>
  <si>
    <t xml:space="preserve">F_1(x)</t>
  </si>
  <si>
    <t xml:space="preserve">F_1(y)</t>
  </si>
  <si>
    <t xml:space="preserve">F_2(x)</t>
  </si>
  <si>
    <t xml:space="preserve">F_2(y)</t>
  </si>
  <si>
    <t xml:space="preserve">F(x)</t>
  </si>
  <si>
    <t xml:space="preserve">F(y)</t>
  </si>
  <si>
    <t xml:space="preserve">Starttrend</t>
  </si>
  <si>
    <t xml:space="preserve">Zieltrend</t>
  </si>
  <si>
    <t xml:space="preserve">Trend</t>
  </si>
  <si>
    <t xml:space="preserve"> 2. Ordnung</t>
  </si>
  <si>
    <t xml:space="preserve">Faktoren für Selektionstafel</t>
  </si>
  <si>
    <t xml:space="preserve">Gewichte für</t>
  </si>
  <si>
    <t xml:space="preserve">Trenddämpfung</t>
  </si>
  <si>
    <t xml:space="preserve">G(t)*(t-1999)</t>
  </si>
  <si>
    <t xml:space="preserve">Grundtafel</t>
  </si>
  <si>
    <r>
      <rPr>
        <b val="true"/>
        <sz val="10"/>
        <rFont val="Arial"/>
        <family val="2"/>
        <charset val="1"/>
      </rPr>
      <t xml:space="preserve">Geburtsjahrgang </t>
    </r>
    <r>
      <rPr>
        <sz val="10"/>
        <rFont val="Symbol"/>
        <family val="1"/>
        <charset val="2"/>
      </rPr>
      <t xml:space="preserve">t</t>
    </r>
  </si>
  <si>
    <t xml:space="preserve">Männer Bestand</t>
  </si>
  <si>
    <t xml:space="preserve">Frauen Bestand</t>
  </si>
  <si>
    <t xml:space="preserve">Männer B20</t>
  </si>
  <si>
    <t xml:space="preserve">Frauen B20</t>
  </si>
  <si>
    <t xml:space="preserve">Männer 1. Ordnung</t>
  </si>
  <si>
    <t xml:space="preserve">Frauen 1. Ordnung</t>
  </si>
  <si>
    <t xml:space="preserve">von</t>
  </si>
  <si>
    <t xml:space="preserve">bis</t>
  </si>
  <si>
    <r>
      <rPr>
        <b val="true"/>
        <sz val="10"/>
        <rFont val="Arial"/>
        <family val="2"/>
        <charset val="1"/>
      </rPr>
      <t xml:space="preserve">Altersverschiebung h(</t>
    </r>
    <r>
      <rPr>
        <sz val="10"/>
        <rFont val="Symbol"/>
        <family val="1"/>
        <charset val="2"/>
      </rPr>
      <t xml:space="preserve">t</t>
    </r>
    <r>
      <rPr>
        <sz val="10"/>
        <rFont val="Arial"/>
        <family val="2"/>
        <charset val="1"/>
      </rPr>
      <t xml:space="preserve">)</t>
    </r>
  </si>
</sst>
</file>

<file path=xl/styles.xml><?xml version="1.0" encoding="utf-8"?>
<styleSheet xmlns="http://schemas.openxmlformats.org/spreadsheetml/2006/main">
  <numFmts count="6">
    <numFmt numFmtId="164" formatCode="General"/>
    <numFmt numFmtId="165" formatCode="0.00"/>
    <numFmt numFmtId="166" formatCode="0"/>
    <numFmt numFmtId="167" formatCode="0.000000"/>
    <numFmt numFmtId="168" formatCode="0.00000000"/>
    <numFmt numFmtId="169" formatCode="0.000"/>
  </numFmts>
  <fonts count="17">
    <font>
      <sz val="10"/>
      <name val="Arial"/>
      <family val="2"/>
      <charset val="1"/>
    </font>
    <font>
      <sz val="10"/>
      <name val="Arial"/>
      <family val="0"/>
    </font>
    <font>
      <sz val="10"/>
      <name val="Arial"/>
      <family val="0"/>
    </font>
    <font>
      <sz val="10"/>
      <name val="Arial"/>
      <family val="0"/>
    </font>
    <font>
      <sz val="9"/>
      <name val="Geneva"/>
      <family val="2"/>
      <charset val="1"/>
    </font>
    <font>
      <sz val="9"/>
      <name val="Arial"/>
      <family val="2"/>
      <charset val="1"/>
    </font>
    <font>
      <b val="true"/>
      <sz val="20"/>
      <name val="Arial"/>
      <family val="2"/>
      <charset val="1"/>
    </font>
    <font>
      <b val="true"/>
      <i val="true"/>
      <sz val="7.5"/>
      <name val="Arial"/>
      <family val="2"/>
      <charset val="1"/>
    </font>
    <font>
      <b val="true"/>
      <i val="true"/>
      <sz val="27"/>
      <name val="Arial Black"/>
      <family val="0"/>
      <charset val="1"/>
    </font>
    <font>
      <b val="true"/>
      <sz val="10"/>
      <name val="Arial"/>
      <family val="2"/>
      <charset val="1"/>
    </font>
    <font>
      <b val="true"/>
      <u val="single"/>
      <sz val="16"/>
      <name val="Arial"/>
      <family val="2"/>
      <charset val="1"/>
    </font>
    <font>
      <b val="true"/>
      <u val="single"/>
      <sz val="10"/>
      <name val="Arial"/>
      <family val="2"/>
      <charset val="1"/>
    </font>
    <font>
      <sz val="10"/>
      <color rgb="FF000000"/>
      <name val="Arial"/>
      <family val="2"/>
      <charset val="1"/>
    </font>
    <font>
      <sz val="10"/>
      <color rgb="FF000000"/>
      <name val="Basis_Sel_DAV2004R"/>
      <family val="0"/>
      <charset val="1"/>
    </font>
    <font>
      <sz val="13"/>
      <color rgb="FF31363B"/>
      <name val="Arial"/>
      <family val="2"/>
    </font>
    <font>
      <sz val="10"/>
      <color rgb="FF31363B"/>
      <name val="Arial"/>
      <family val="2"/>
    </font>
    <font>
      <sz val="10"/>
      <name val="Symbol"/>
      <family val="1"/>
      <charset val="2"/>
    </font>
  </fonts>
  <fills count="4">
    <fill>
      <patternFill patternType="none"/>
    </fill>
    <fill>
      <patternFill patternType="gray125"/>
    </fill>
    <fill>
      <patternFill patternType="solid">
        <fgColor rgb="FFDFD4B1"/>
        <bgColor rgb="FFCCCCFF"/>
      </patternFill>
    </fill>
    <fill>
      <patternFill patternType="solid">
        <fgColor rgb="FFFFFFFF"/>
        <bgColor rgb="FFFFFFCC"/>
      </patternFill>
    </fill>
  </fills>
  <borders count="2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top/>
      <bottom style="thin"/>
      <diagonal/>
    </border>
    <border diagonalUp="false" diagonalDown="false">
      <left style="thin"/>
      <right/>
      <top style="thin"/>
      <bottom style="thin"/>
      <diagonal/>
    </border>
    <border diagonalUp="false" diagonalDown="false">
      <left style="hair"/>
      <right style="hair"/>
      <top style="hair"/>
      <bottom/>
      <diagonal/>
    </border>
    <border diagonalUp="false" diagonalDown="false">
      <left style="hair"/>
      <right/>
      <top style="hair"/>
      <bottom/>
      <diagonal/>
    </border>
    <border diagonalUp="false" diagonalDown="false">
      <left/>
      <right style="hair"/>
      <top style="hair"/>
      <bottom/>
      <diagonal/>
    </border>
    <border diagonalUp="false" diagonalDown="false">
      <left style="thin"/>
      <right/>
      <top style="thin"/>
      <bottom/>
      <diagonal/>
    </border>
    <border diagonalUp="false" diagonalDown="false">
      <left/>
      <right style="thin"/>
      <top style="thin"/>
      <bottom/>
      <diagonal/>
    </border>
    <border diagonalUp="false" diagonalDown="false">
      <left style="hair"/>
      <right style="hair"/>
      <top/>
      <bottom/>
      <diagonal/>
    </border>
    <border diagonalUp="false" diagonalDown="false">
      <left style="hair"/>
      <right/>
      <top/>
      <bottom/>
      <diagonal/>
    </border>
    <border diagonalUp="false" diagonalDown="false">
      <left/>
      <right style="hair"/>
      <top/>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bottom style="hair"/>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false">
      <alignment horizontal="general" vertical="bottom" textRotation="0" wrapText="false" indent="0" shrinkToFit="false"/>
      <protection locked="true" hidden="false"/>
    </xf>
    <xf numFmtId="164" fontId="5" fillId="2" borderId="0" xfId="20" applyFont="true" applyBorder="true" applyAlignment="false" applyProtection="false">
      <alignment horizontal="general" vertical="bottom" textRotation="0" wrapText="false" indent="0" shrinkToFit="false"/>
      <protection locked="true" hidden="false"/>
    </xf>
    <xf numFmtId="164" fontId="5" fillId="3" borderId="0" xfId="2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left" vertical="top" textRotation="0" wrapText="true" indent="0" shrinkToFit="false"/>
      <protection locked="true" hidden="false"/>
    </xf>
    <xf numFmtId="164" fontId="9" fillId="2" borderId="1" xfId="0" applyFont="true" applyBorder="true" applyAlignment="true" applyProtection="false">
      <alignment horizontal="right" vertical="bottom" textRotation="0" wrapText="false" indent="0" shrinkToFit="false"/>
      <protection locked="true" hidden="false"/>
    </xf>
    <xf numFmtId="164" fontId="9" fillId="2" borderId="2"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9" fillId="0" borderId="3" xfId="0" applyFont="true" applyBorder="true" applyAlignment="true" applyProtection="false">
      <alignment horizontal="left" vertical="top" textRotation="0" wrapText="true" indent="0" shrinkToFit="false"/>
      <protection locked="true" hidden="false"/>
    </xf>
    <xf numFmtId="164" fontId="9" fillId="0" borderId="4"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false" indent="0" shrinkToFit="false"/>
      <protection locked="true" hidden="false"/>
    </xf>
    <xf numFmtId="164" fontId="9" fillId="2" borderId="5"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right" vertical="bottom" textRotation="0" wrapText="false" indent="0" shrinkToFit="false"/>
      <protection locked="true" hidden="false"/>
    </xf>
    <xf numFmtId="164" fontId="9"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5" fontId="9" fillId="2" borderId="1" xfId="0" applyFont="true" applyBorder="true" applyAlignment="true" applyProtection="false">
      <alignment horizontal="left" vertical="top" textRotation="0" wrapText="true" indent="0" shrinkToFit="false"/>
      <protection locked="true" hidden="false"/>
    </xf>
    <xf numFmtId="166" fontId="9" fillId="2"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6" fontId="9" fillId="0" borderId="1" xfId="0" applyFont="true" applyBorder="true" applyAlignment="true" applyProtection="false">
      <alignment horizontal="right" vertical="bottom" textRotation="0" wrapText="false" indent="0" shrinkToFit="false"/>
      <protection locked="true" hidden="false"/>
    </xf>
    <xf numFmtId="167" fontId="0" fillId="0" borderId="1" xfId="0" applyFont="true" applyBorder="true" applyAlignment="true" applyProtection="false">
      <alignment horizontal="righ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top"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true">
      <alignment horizontal="center" vertical="top" textRotation="0" wrapText="false" indent="0" shrinkToFit="false"/>
      <protection locked="true" hidden="false"/>
    </xf>
    <xf numFmtId="167" fontId="12" fillId="0" borderId="1" xfId="0" applyFont="true" applyBorder="true" applyAlignment="true" applyProtection="false">
      <alignment horizontal="right" vertical="bottom" textRotation="0" wrapText="true" indent="0" shrinkToFit="false"/>
      <protection locked="true" hidden="false"/>
    </xf>
    <xf numFmtId="167" fontId="13" fillId="0" borderId="1" xfId="0" applyFont="true" applyBorder="true" applyAlignment="true" applyProtection="false">
      <alignment horizontal="right" vertical="bottom" textRotation="0" wrapText="true" indent="0" shrinkToFit="false"/>
      <protection locked="true" hidden="false"/>
    </xf>
    <xf numFmtId="167" fontId="12" fillId="0" borderId="1" xfId="0" applyFont="true" applyBorder="true" applyAlignment="true" applyProtection="false">
      <alignment horizontal="right" vertical="top" textRotation="0" wrapText="true" indent="0" shrinkToFit="false"/>
      <protection locked="true" hidden="false"/>
    </xf>
    <xf numFmtId="167" fontId="13" fillId="0" borderId="1" xfId="0" applyFont="true" applyBorder="true" applyAlignment="true" applyProtection="false">
      <alignment horizontal="right" vertical="top" textRotation="0" wrapText="true" indent="0" shrinkToFit="false"/>
      <protection locked="true" hidden="false"/>
    </xf>
    <xf numFmtId="164" fontId="12" fillId="0" borderId="1" xfId="0" applyFont="true" applyBorder="true" applyAlignment="true" applyProtection="false">
      <alignment horizontal="right"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8" fontId="12" fillId="0" borderId="1" xfId="0" applyFont="true" applyBorder="true" applyAlignment="true" applyProtection="false">
      <alignment horizontal="center" vertical="bottom"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true" indent="0" shrinkToFit="false"/>
      <protection locked="true" hidden="false"/>
    </xf>
    <xf numFmtId="167" fontId="0" fillId="0" borderId="1" xfId="0" applyFont="true" applyBorder="true" applyAlignment="true" applyProtection="false">
      <alignment horizontal="right" vertical="bottom" textRotation="0" wrapText="false" indent="0" shrinkToFit="false"/>
      <protection locked="true" hidden="false"/>
    </xf>
    <xf numFmtId="169" fontId="0"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true">
      <alignment horizontal="right" vertical="top"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2" borderId="7" xfId="0" applyFont="true" applyBorder="true" applyAlignment="true" applyProtection="false">
      <alignment horizontal="center" vertical="top"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16" xfId="0" applyFont="true" applyBorder="true" applyAlignment="true" applyProtection="false">
      <alignment horizontal="center" vertical="bottom" textRotation="0" wrapText="false" indent="0" shrinkToFit="false"/>
      <protection locked="true" hidden="false"/>
    </xf>
    <xf numFmtId="164" fontId="0" fillId="0" borderId="17" xfId="0" applyFont="true" applyBorder="true" applyAlignment="true" applyProtection="false">
      <alignment horizontal="center" vertical="bottom" textRotation="0" wrapText="false" indent="0" shrinkToFit="false"/>
      <protection locked="true" hidden="false"/>
    </xf>
    <xf numFmtId="164" fontId="0" fillId="0" borderId="18" xfId="0" applyFont="true" applyBorder="true" applyAlignment="true" applyProtection="false">
      <alignment horizontal="center" vertical="bottom" textRotation="0" wrapText="false" indent="0" shrinkToFit="false"/>
      <protection locked="true" hidden="false"/>
    </xf>
    <xf numFmtId="164" fontId="0" fillId="0" borderId="19"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4" fontId="9" fillId="0" borderId="23" xfId="0" applyFont="true" applyBorder="true" applyAlignment="true" applyProtection="false">
      <alignment horizontal="left" vertical="top" textRotation="0" wrapText="true" indent="0" shrinkToFit="false"/>
      <protection locked="true" hidden="false"/>
    </xf>
    <xf numFmtId="164" fontId="9" fillId="2" borderId="7" xfId="0" applyFont="true" applyBorder="true" applyAlignment="true" applyProtection="false">
      <alignment horizontal="left" vertical="top" textRotation="0" wrapText="true" indent="0" shrinkToFit="false"/>
      <protection locked="true" hidden="false"/>
    </xf>
    <xf numFmtId="164" fontId="9" fillId="2" borderId="4" xfId="0" applyFont="true" applyBorder="true" applyAlignment="true" applyProtection="false">
      <alignment horizontal="left" vertical="top" textRotation="0" wrapText="tru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4" fontId="0" fillId="0" borderId="23"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16"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Standard_layout_lebenfinal" xfId="20" builtinId="53" customBuiltin="true"/>
  </cellStyles>
  <colors>
    <indexedColors>
      <rgbColor rgb="FF000000"/>
      <rgbColor rgb="FFFFFFFF"/>
      <rgbColor rgb="FFFF0000"/>
      <rgbColor rgb="FF00FF00"/>
      <rgbColor rgb="FF0000FF"/>
      <rgbColor rgb="FFFFFF00"/>
      <rgbColor rgb="FFFF00FF"/>
      <rgbColor rgb="FF00FFFF"/>
      <rgbColor rgb="FF7E0021"/>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3CAFF"/>
      <rgbColor rgb="FFFF99CC"/>
      <rgbColor rgb="FFCC99FF"/>
      <rgbColor rgb="FFDFD4B1"/>
      <rgbColor rgb="FF3366FF"/>
      <rgbColor rgb="FF33CCCC"/>
      <rgbColor rgb="FF99CC00"/>
      <rgbColor rgb="FFFFD320"/>
      <rgbColor rgb="FFFF9900"/>
      <rgbColor rgb="FFFF420E"/>
      <rgbColor rgb="FF666699"/>
      <rgbColor rgb="FF969696"/>
      <rgbColor rgb="FF004586"/>
      <rgbColor rgb="FF579D1C"/>
      <rgbColor rgb="FF003300"/>
      <rgbColor rgb="FF333300"/>
      <rgbColor rgb="FF993300"/>
      <rgbColor rgb="FF993366"/>
      <rgbColor rgb="FF333399"/>
      <rgbColor rgb="FF31363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31363b"/>
                </a:solidFill>
                <a:uFill>
                  <a:solidFill>
                    <a:srgbClr val="ffffff"/>
                  </a:solidFill>
                </a:uFill>
                <a:latin typeface="Arial"/>
              </a:defRPr>
            </a:pPr>
            <a:r>
              <a:rPr b="0" sz="1300" spc="-1" strike="noStrike">
                <a:solidFill>
                  <a:srgbClr val="31363b"/>
                </a:solidFill>
                <a:uFill>
                  <a:solidFill>
                    <a:srgbClr val="ffffff"/>
                  </a:solidFill>
                </a:uFill>
                <a:latin typeface="Arial"/>
              </a:rPr>
              <a:t>Grundtafeln DAV 2004R, Altersverschiebung</a:t>
            </a:r>
          </a:p>
        </c:rich>
      </c:tx>
      <c:overlay val="0"/>
    </c:title>
    <c:autoTitleDeleted val="0"/>
    <c:plotArea>
      <c:layout>
        <c:manualLayout>
          <c:layoutTarget val="inner"/>
          <c:xMode val="edge"/>
          <c:yMode val="edge"/>
          <c:x val="0.0362251682314542"/>
          <c:y val="0.122222222222222"/>
          <c:w val="0.934560986420599"/>
          <c:h val="0.837768440709617"/>
        </c:manualLayout>
      </c:layout>
      <c:lineChart>
        <c:grouping val="standard"/>
        <c:ser>
          <c:idx val="0"/>
          <c:order val="0"/>
          <c:tx>
            <c:strRef>
              <c:f>Grundtafeln!$B$1:$B$3</c:f>
              <c:strCache>
                <c:ptCount val="1"/>
                <c:pt idx="0">
                  <c:v>Grundtafel Bestand Männer</c:v>
                </c:pt>
              </c:strCache>
            </c:strRef>
          </c:tx>
          <c:spPr>
            <a:solidFill>
              <a:srgbClr val="004586"/>
            </a:solidFill>
            <a:ln w="37800">
              <a:solidFill>
                <a:srgbClr val="004586"/>
              </a:solidFill>
              <a:round/>
            </a:ln>
          </c:spPr>
          <c:marker>
            <c:symbol val="none"/>
          </c:marker>
          <c:dLbls>
            <c:showLegendKey val="0"/>
            <c:showVal val="0"/>
            <c:showCatName val="0"/>
            <c:showSerName val="0"/>
            <c:showPercent val="0"/>
            <c:showLeaderLines val="0"/>
          </c:dLbls>
          <c:cat>
            <c:strRef>
              <c:f>Grundtafeln!$A$4:$A$125</c:f>
              <c:strCache>
                <c:ptCount val="1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strCache>
            </c:strRef>
          </c:cat>
          <c:val>
            <c:numRef>
              <c:f>Grundtafeln!$B$4:$B$125</c:f>
              <c:numCache>
                <c:formatCode>General</c:formatCode>
                <c:ptCount val="122"/>
                <c:pt idx="0">
                  <c:v>9.2E-005</c:v>
                </c:pt>
                <c:pt idx="1">
                  <c:v>9.2E-005</c:v>
                </c:pt>
                <c:pt idx="2">
                  <c:v>9.2E-005</c:v>
                </c:pt>
                <c:pt idx="3">
                  <c:v>9.2E-005</c:v>
                </c:pt>
                <c:pt idx="4">
                  <c:v>9.2E-005</c:v>
                </c:pt>
                <c:pt idx="5">
                  <c:v>9.2E-005</c:v>
                </c:pt>
                <c:pt idx="6">
                  <c:v>9.2E-005</c:v>
                </c:pt>
                <c:pt idx="7">
                  <c:v>9.2E-005</c:v>
                </c:pt>
                <c:pt idx="8">
                  <c:v>9.2E-005</c:v>
                </c:pt>
                <c:pt idx="9">
                  <c:v>9.2E-005</c:v>
                </c:pt>
                <c:pt idx="10">
                  <c:v>9.2E-005</c:v>
                </c:pt>
                <c:pt idx="11">
                  <c:v>0.000109</c:v>
                </c:pt>
                <c:pt idx="12">
                  <c:v>0.000115</c:v>
                </c:pt>
                <c:pt idx="13">
                  <c:v>0.000127</c:v>
                </c:pt>
                <c:pt idx="14">
                  <c:v>0.000155</c:v>
                </c:pt>
                <c:pt idx="15">
                  <c:v>0.000214</c:v>
                </c:pt>
                <c:pt idx="16">
                  <c:v>0.000307</c:v>
                </c:pt>
                <c:pt idx="17">
                  <c:v>0.000405</c:v>
                </c:pt>
                <c:pt idx="18">
                  <c:v>0.000663</c:v>
                </c:pt>
                <c:pt idx="19">
                  <c:v>0.000665</c:v>
                </c:pt>
                <c:pt idx="20">
                  <c:v>0.000665</c:v>
                </c:pt>
                <c:pt idx="21">
                  <c:v>0.000665</c:v>
                </c:pt>
                <c:pt idx="22">
                  <c:v>0.000665</c:v>
                </c:pt>
                <c:pt idx="23">
                  <c:v>0.000665</c:v>
                </c:pt>
                <c:pt idx="24">
                  <c:v>0.000665</c:v>
                </c:pt>
                <c:pt idx="25">
                  <c:v>0.000665</c:v>
                </c:pt>
                <c:pt idx="26">
                  <c:v>0.000665</c:v>
                </c:pt>
                <c:pt idx="27">
                  <c:v>0.000665</c:v>
                </c:pt>
                <c:pt idx="28">
                  <c:v>0.000665</c:v>
                </c:pt>
                <c:pt idx="29">
                  <c:v>0.000665</c:v>
                </c:pt>
                <c:pt idx="30">
                  <c:v>0.000665</c:v>
                </c:pt>
                <c:pt idx="31">
                  <c:v>0.000672</c:v>
                </c:pt>
                <c:pt idx="32">
                  <c:v>0.000695</c:v>
                </c:pt>
                <c:pt idx="33">
                  <c:v>0.000736</c:v>
                </c:pt>
                <c:pt idx="34">
                  <c:v>0.000792</c:v>
                </c:pt>
                <c:pt idx="35">
                  <c:v>0.000861</c:v>
                </c:pt>
                <c:pt idx="36">
                  <c:v>0.000945</c:v>
                </c:pt>
                <c:pt idx="37">
                  <c:v>0.001049</c:v>
                </c:pt>
                <c:pt idx="38">
                  <c:v>0.001164</c:v>
                </c:pt>
                <c:pt idx="39">
                  <c:v>0.001281</c:v>
                </c:pt>
                <c:pt idx="40">
                  <c:v>0.001401</c:v>
                </c:pt>
                <c:pt idx="41">
                  <c:v>0.001524</c:v>
                </c:pt>
                <c:pt idx="42">
                  <c:v>0.001648</c:v>
                </c:pt>
                <c:pt idx="43">
                  <c:v>0.001781</c:v>
                </c:pt>
                <c:pt idx="44">
                  <c:v>0.001924</c:v>
                </c:pt>
                <c:pt idx="45">
                  <c:v>0.002029</c:v>
                </c:pt>
                <c:pt idx="46">
                  <c:v>0.002144</c:v>
                </c:pt>
                <c:pt idx="47">
                  <c:v>0.002268</c:v>
                </c:pt>
                <c:pt idx="48">
                  <c:v>0.002397</c:v>
                </c:pt>
                <c:pt idx="49">
                  <c:v>0.002529</c:v>
                </c:pt>
                <c:pt idx="50">
                  <c:v>0.002664</c:v>
                </c:pt>
                <c:pt idx="51">
                  <c:v>0.002815</c:v>
                </c:pt>
                <c:pt idx="52">
                  <c:v>0.002974</c:v>
                </c:pt>
                <c:pt idx="53">
                  <c:v>0.003138</c:v>
                </c:pt>
                <c:pt idx="54">
                  <c:v>0.003299</c:v>
                </c:pt>
                <c:pt idx="55">
                  <c:v>0.003453</c:v>
                </c:pt>
                <c:pt idx="56">
                  <c:v>0.003601</c:v>
                </c:pt>
                <c:pt idx="57">
                  <c:v>0.003755</c:v>
                </c:pt>
                <c:pt idx="58">
                  <c:v>0.003925</c:v>
                </c:pt>
                <c:pt idx="59">
                  <c:v>0.004129</c:v>
                </c:pt>
                <c:pt idx="60">
                  <c:v>0.004376</c:v>
                </c:pt>
                <c:pt idx="61">
                  <c:v>0.004701</c:v>
                </c:pt>
                <c:pt idx="62">
                  <c:v>0.005109</c:v>
                </c:pt>
                <c:pt idx="63">
                  <c:v>0.005594</c:v>
                </c:pt>
                <c:pt idx="64">
                  <c:v>0.006131</c:v>
                </c:pt>
                <c:pt idx="65">
                  <c:v>0.006688</c:v>
                </c:pt>
                <c:pt idx="66">
                  <c:v>0.007301</c:v>
                </c:pt>
                <c:pt idx="67">
                  <c:v>0.008059</c:v>
                </c:pt>
                <c:pt idx="68">
                  <c:v>0.00885</c:v>
                </c:pt>
                <c:pt idx="69">
                  <c:v>0.009671</c:v>
                </c:pt>
                <c:pt idx="70">
                  <c:v>0.01053</c:v>
                </c:pt>
                <c:pt idx="71">
                  <c:v>0.011444</c:v>
                </c:pt>
                <c:pt idx="72">
                  <c:v>0.012448</c:v>
                </c:pt>
                <c:pt idx="73">
                  <c:v>0.013562</c:v>
                </c:pt>
                <c:pt idx="74">
                  <c:v>0.014817</c:v>
                </c:pt>
                <c:pt idx="75">
                  <c:v>0.016312</c:v>
                </c:pt>
                <c:pt idx="76">
                  <c:v>0.018046</c:v>
                </c:pt>
                <c:pt idx="77">
                  <c:v>0.020106</c:v>
                </c:pt>
                <c:pt idx="78">
                  <c:v>0.022552</c:v>
                </c:pt>
                <c:pt idx="79">
                  <c:v>0.025474</c:v>
                </c:pt>
                <c:pt idx="80">
                  <c:v>0.028982</c:v>
                </c:pt>
                <c:pt idx="81">
                  <c:v>0.033119</c:v>
                </c:pt>
                <c:pt idx="82">
                  <c:v>0.03797</c:v>
                </c:pt>
                <c:pt idx="83">
                  <c:v>0.043567</c:v>
                </c:pt>
                <c:pt idx="84">
                  <c:v>0.049975</c:v>
                </c:pt>
                <c:pt idx="85">
                  <c:v>0.057258</c:v>
                </c:pt>
                <c:pt idx="86">
                  <c:v>0.065421</c:v>
                </c:pt>
                <c:pt idx="87">
                  <c:v>0.074528</c:v>
                </c:pt>
                <c:pt idx="88">
                  <c:v>0.084578</c:v>
                </c:pt>
                <c:pt idx="89">
                  <c:v>0.095548</c:v>
                </c:pt>
                <c:pt idx="90">
                  <c:v>0.105787</c:v>
                </c:pt>
                <c:pt idx="91">
                  <c:v>0.115238</c:v>
                </c:pt>
                <c:pt idx="92">
                  <c:v>0.124748</c:v>
                </c:pt>
                <c:pt idx="93">
                  <c:v>0.134291</c:v>
                </c:pt>
                <c:pt idx="94">
                  <c:v>0.143813</c:v>
                </c:pt>
                <c:pt idx="95">
                  <c:v>0.153263</c:v>
                </c:pt>
                <c:pt idx="96">
                  <c:v>0.162599</c:v>
                </c:pt>
                <c:pt idx="97">
                  <c:v>0.171791</c:v>
                </c:pt>
                <c:pt idx="98">
                  <c:v>0.180888</c:v>
                </c:pt>
                <c:pt idx="99">
                  <c:v>0.189898</c:v>
                </c:pt>
                <c:pt idx="100">
                  <c:v>0.196377</c:v>
                </c:pt>
                <c:pt idx="101">
                  <c:v>0.205259</c:v>
                </c:pt>
                <c:pt idx="102">
                  <c:v>0.214172</c:v>
                </c:pt>
                <c:pt idx="103">
                  <c:v>0.223117</c:v>
                </c:pt>
                <c:pt idx="104">
                  <c:v>0.23209</c:v>
                </c:pt>
                <c:pt idx="105">
                  <c:v>0.241088</c:v>
                </c:pt>
                <c:pt idx="106">
                  <c:v>0.250107</c:v>
                </c:pt>
                <c:pt idx="107">
                  <c:v>0.259143</c:v>
                </c:pt>
                <c:pt idx="108">
                  <c:v>0.268191</c:v>
                </c:pt>
                <c:pt idx="109">
                  <c:v>0.277244</c:v>
                </c:pt>
                <c:pt idx="110">
                  <c:v>0.286295</c:v>
                </c:pt>
                <c:pt idx="111">
                  <c:v>0.295336</c:v>
                </c:pt>
                <c:pt idx="112">
                  <c:v>0.304356</c:v>
                </c:pt>
                <c:pt idx="113">
                  <c:v>0.313345</c:v>
                </c:pt>
                <c:pt idx="114">
                  <c:v>0.322289</c:v>
                </c:pt>
                <c:pt idx="115">
                  <c:v>0.331173</c:v>
                </c:pt>
                <c:pt idx="116">
                  <c:v>0.339979</c:v>
                </c:pt>
                <c:pt idx="117">
                  <c:v>0.348689</c:v>
                </c:pt>
                <c:pt idx="118">
                  <c:v>0.35728</c:v>
                </c:pt>
                <c:pt idx="119">
                  <c:v>0.365725</c:v>
                </c:pt>
                <c:pt idx="120">
                  <c:v>0.373997</c:v>
                </c:pt>
                <c:pt idx="121">
                  <c:v>1</c:v>
                </c:pt>
              </c:numCache>
            </c:numRef>
          </c:val>
          <c:smooth val="0"/>
        </c:ser>
        <c:ser>
          <c:idx val="1"/>
          <c:order val="1"/>
          <c:tx>
            <c:strRef>
              <c:f>Grundtafeln!$C$1:$C$3</c:f>
              <c:strCache>
                <c:ptCount val="1"/>
                <c:pt idx="0">
                  <c:v>Grundtafel Bestand Frauen</c:v>
                </c:pt>
              </c:strCache>
            </c:strRef>
          </c:tx>
          <c:spPr>
            <a:solidFill>
              <a:srgbClr val="ff420e"/>
            </a:solidFill>
            <a:ln w="37800">
              <a:solidFill>
                <a:srgbClr val="ff420e"/>
              </a:solidFill>
              <a:round/>
            </a:ln>
          </c:spPr>
          <c:marker>
            <c:symbol val="none"/>
          </c:marker>
          <c:dLbls>
            <c:showLegendKey val="0"/>
            <c:showVal val="0"/>
            <c:showCatName val="0"/>
            <c:showSerName val="0"/>
            <c:showPercent val="0"/>
            <c:showLeaderLines val="0"/>
          </c:dLbls>
          <c:cat>
            <c:strRef>
              <c:f>Grundtafeln!$A$4:$A$125</c:f>
              <c:strCache>
                <c:ptCount val="1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strCache>
            </c:strRef>
          </c:cat>
          <c:val>
            <c:numRef>
              <c:f>Grundtafeln!$C$4:$C$125</c:f>
              <c:numCache>
                <c:formatCode>General</c:formatCode>
                <c:ptCount val="122"/>
                <c:pt idx="0">
                  <c:v>7.3E-005</c:v>
                </c:pt>
                <c:pt idx="1">
                  <c:v>7.3E-005</c:v>
                </c:pt>
                <c:pt idx="2">
                  <c:v>7.3E-005</c:v>
                </c:pt>
                <c:pt idx="3">
                  <c:v>7.3E-005</c:v>
                </c:pt>
                <c:pt idx="4">
                  <c:v>7.3E-005</c:v>
                </c:pt>
                <c:pt idx="5">
                  <c:v>7.3E-005</c:v>
                </c:pt>
                <c:pt idx="6">
                  <c:v>7.3E-005</c:v>
                </c:pt>
                <c:pt idx="7">
                  <c:v>7.3E-005</c:v>
                </c:pt>
                <c:pt idx="8">
                  <c:v>7.3E-005</c:v>
                </c:pt>
                <c:pt idx="9">
                  <c:v>7.3E-005</c:v>
                </c:pt>
                <c:pt idx="10">
                  <c:v>7.3E-005</c:v>
                </c:pt>
                <c:pt idx="11">
                  <c:v>7.9E-005</c:v>
                </c:pt>
                <c:pt idx="12">
                  <c:v>8.3E-005</c:v>
                </c:pt>
                <c:pt idx="13">
                  <c:v>8.8E-005</c:v>
                </c:pt>
                <c:pt idx="14">
                  <c:v>0.000102</c:v>
                </c:pt>
                <c:pt idx="15">
                  <c:v>0.000134</c:v>
                </c:pt>
                <c:pt idx="16">
                  <c:v>0.000161</c:v>
                </c:pt>
                <c:pt idx="17">
                  <c:v>0.000185</c:v>
                </c:pt>
                <c:pt idx="18">
                  <c:v>0.000223</c:v>
                </c:pt>
                <c:pt idx="19">
                  <c:v>0.000223</c:v>
                </c:pt>
                <c:pt idx="20">
                  <c:v>0.000223</c:v>
                </c:pt>
                <c:pt idx="21">
                  <c:v>0.000223</c:v>
                </c:pt>
                <c:pt idx="22">
                  <c:v>0.000223</c:v>
                </c:pt>
                <c:pt idx="23">
                  <c:v>0.000223</c:v>
                </c:pt>
                <c:pt idx="24">
                  <c:v>0.000246</c:v>
                </c:pt>
                <c:pt idx="25">
                  <c:v>0.00025</c:v>
                </c:pt>
                <c:pt idx="26">
                  <c:v>0.00025</c:v>
                </c:pt>
                <c:pt idx="27">
                  <c:v>0.000261</c:v>
                </c:pt>
                <c:pt idx="28">
                  <c:v>0.000287</c:v>
                </c:pt>
                <c:pt idx="29">
                  <c:v>0.000311</c:v>
                </c:pt>
                <c:pt idx="30">
                  <c:v>0.000323</c:v>
                </c:pt>
                <c:pt idx="31">
                  <c:v>0.000335</c:v>
                </c:pt>
                <c:pt idx="32">
                  <c:v>0.000353</c:v>
                </c:pt>
                <c:pt idx="33">
                  <c:v>0.000383</c:v>
                </c:pt>
                <c:pt idx="34">
                  <c:v>0.000427</c:v>
                </c:pt>
                <c:pt idx="35">
                  <c:v>0.000482</c:v>
                </c:pt>
                <c:pt idx="36">
                  <c:v>0.000543</c:v>
                </c:pt>
                <c:pt idx="37">
                  <c:v>0.000608</c:v>
                </c:pt>
                <c:pt idx="38">
                  <c:v>0.000672</c:v>
                </c:pt>
                <c:pt idx="39">
                  <c:v>0.00074</c:v>
                </c:pt>
                <c:pt idx="40">
                  <c:v>0.000817</c:v>
                </c:pt>
                <c:pt idx="41">
                  <c:v>0.000899</c:v>
                </c:pt>
                <c:pt idx="42">
                  <c:v>0.000983</c:v>
                </c:pt>
                <c:pt idx="43">
                  <c:v>0.001066</c:v>
                </c:pt>
                <c:pt idx="44">
                  <c:v>0.001148</c:v>
                </c:pt>
                <c:pt idx="45">
                  <c:v>0.001212</c:v>
                </c:pt>
                <c:pt idx="46">
                  <c:v>0.001284</c:v>
                </c:pt>
                <c:pt idx="47">
                  <c:v>0.001361</c:v>
                </c:pt>
                <c:pt idx="48">
                  <c:v>0.001439</c:v>
                </c:pt>
                <c:pt idx="49">
                  <c:v>0.001514</c:v>
                </c:pt>
                <c:pt idx="50">
                  <c:v>0.001582</c:v>
                </c:pt>
                <c:pt idx="51">
                  <c:v>0.001647</c:v>
                </c:pt>
                <c:pt idx="52">
                  <c:v>0.001708</c:v>
                </c:pt>
                <c:pt idx="53">
                  <c:v>0.001773</c:v>
                </c:pt>
                <c:pt idx="54">
                  <c:v>0.001848</c:v>
                </c:pt>
                <c:pt idx="55">
                  <c:v>0.001934</c:v>
                </c:pt>
                <c:pt idx="56">
                  <c:v>0.002035</c:v>
                </c:pt>
                <c:pt idx="57">
                  <c:v>0.002153</c:v>
                </c:pt>
                <c:pt idx="58">
                  <c:v>0.002279</c:v>
                </c:pt>
                <c:pt idx="59">
                  <c:v>0.002417</c:v>
                </c:pt>
                <c:pt idx="60">
                  <c:v>0.002569</c:v>
                </c:pt>
                <c:pt idx="61">
                  <c:v>0.002737</c:v>
                </c:pt>
                <c:pt idx="62">
                  <c:v>0.002921</c:v>
                </c:pt>
                <c:pt idx="63">
                  <c:v>0.003123</c:v>
                </c:pt>
                <c:pt idx="64">
                  <c:v>0.003334</c:v>
                </c:pt>
                <c:pt idx="65">
                  <c:v>0.003589</c:v>
                </c:pt>
                <c:pt idx="66">
                  <c:v>0.003828</c:v>
                </c:pt>
                <c:pt idx="67">
                  <c:v>0.004173</c:v>
                </c:pt>
                <c:pt idx="68">
                  <c:v>0.004591</c:v>
                </c:pt>
                <c:pt idx="69">
                  <c:v>0.005049</c:v>
                </c:pt>
                <c:pt idx="70">
                  <c:v>0.005543</c:v>
                </c:pt>
                <c:pt idx="71">
                  <c:v>0.006118</c:v>
                </c:pt>
                <c:pt idx="72">
                  <c:v>0.006744</c:v>
                </c:pt>
                <c:pt idx="73">
                  <c:v>0.007394</c:v>
                </c:pt>
                <c:pt idx="74">
                  <c:v>0.008134</c:v>
                </c:pt>
                <c:pt idx="75">
                  <c:v>0.008988</c:v>
                </c:pt>
                <c:pt idx="76">
                  <c:v>0.009927</c:v>
                </c:pt>
                <c:pt idx="77">
                  <c:v>0.010914</c:v>
                </c:pt>
                <c:pt idx="78">
                  <c:v>0.012095</c:v>
                </c:pt>
                <c:pt idx="79">
                  <c:v>0.013569</c:v>
                </c:pt>
                <c:pt idx="80">
                  <c:v>0.01546</c:v>
                </c:pt>
                <c:pt idx="81">
                  <c:v>0.017884</c:v>
                </c:pt>
                <c:pt idx="82">
                  <c:v>0.020946</c:v>
                </c:pt>
                <c:pt idx="83">
                  <c:v>0.024667</c:v>
                </c:pt>
                <c:pt idx="84">
                  <c:v>0.028996</c:v>
                </c:pt>
                <c:pt idx="85">
                  <c:v>0.033986</c:v>
                </c:pt>
                <c:pt idx="86">
                  <c:v>0.039756</c:v>
                </c:pt>
                <c:pt idx="87">
                  <c:v>0.046377</c:v>
                </c:pt>
                <c:pt idx="88">
                  <c:v>0.053839</c:v>
                </c:pt>
                <c:pt idx="89">
                  <c:v>0.062095</c:v>
                </c:pt>
                <c:pt idx="90">
                  <c:v>0.070867</c:v>
                </c:pt>
                <c:pt idx="91">
                  <c:v>0.079822</c:v>
                </c:pt>
                <c:pt idx="92">
                  <c:v>0.088901</c:v>
                </c:pt>
                <c:pt idx="93">
                  <c:v>0.098033</c:v>
                </c:pt>
                <c:pt idx="94">
                  <c:v>0.107136</c:v>
                </c:pt>
                <c:pt idx="95">
                  <c:v>0.116083</c:v>
                </c:pt>
                <c:pt idx="96">
                  <c:v>0.124729</c:v>
                </c:pt>
                <c:pt idx="97">
                  <c:v>0.132917</c:v>
                </c:pt>
                <c:pt idx="98">
                  <c:v>0.14052</c:v>
                </c:pt>
                <c:pt idx="99">
                  <c:v>0.147409</c:v>
                </c:pt>
                <c:pt idx="100">
                  <c:v>0.161812</c:v>
                </c:pt>
                <c:pt idx="101">
                  <c:v>0.17007</c:v>
                </c:pt>
                <c:pt idx="102">
                  <c:v>0.178439</c:v>
                </c:pt>
                <c:pt idx="103">
                  <c:v>0.186919</c:v>
                </c:pt>
                <c:pt idx="104">
                  <c:v>0.195516</c:v>
                </c:pt>
                <c:pt idx="105">
                  <c:v>0.20423</c:v>
                </c:pt>
                <c:pt idx="106">
                  <c:v>0.213063</c:v>
                </c:pt>
                <c:pt idx="107">
                  <c:v>0.222016</c:v>
                </c:pt>
                <c:pt idx="108">
                  <c:v>0.231089</c:v>
                </c:pt>
                <c:pt idx="109">
                  <c:v>0.240283</c:v>
                </c:pt>
                <c:pt idx="110">
                  <c:v>0.249596</c:v>
                </c:pt>
                <c:pt idx="111">
                  <c:v>0.259025</c:v>
                </c:pt>
                <c:pt idx="112">
                  <c:v>0.268568</c:v>
                </c:pt>
                <c:pt idx="113">
                  <c:v>0.278218</c:v>
                </c:pt>
                <c:pt idx="114">
                  <c:v>0.287969</c:v>
                </c:pt>
                <c:pt idx="115">
                  <c:v>0.29781</c:v>
                </c:pt>
                <c:pt idx="116">
                  <c:v>0.30773</c:v>
                </c:pt>
                <c:pt idx="117">
                  <c:v>0.317711</c:v>
                </c:pt>
                <c:pt idx="118">
                  <c:v>0.327734</c:v>
                </c:pt>
                <c:pt idx="119">
                  <c:v>0.337774</c:v>
                </c:pt>
                <c:pt idx="120">
                  <c:v>0.347799</c:v>
                </c:pt>
                <c:pt idx="121">
                  <c:v>1</c:v>
                </c:pt>
              </c:numCache>
            </c:numRef>
          </c:val>
          <c:smooth val="0"/>
        </c:ser>
        <c:ser>
          <c:idx val="2"/>
          <c:order val="2"/>
          <c:tx>
            <c:strRef>
              <c:f>Grundtafeln!$D$1:$D$3</c:f>
              <c:strCache>
                <c:ptCount val="1"/>
                <c:pt idx="0">
                  <c:v>Grundtafel B20 Männer</c:v>
                </c:pt>
              </c:strCache>
            </c:strRef>
          </c:tx>
          <c:spPr>
            <a:solidFill>
              <a:srgbClr val="ffd320"/>
            </a:solidFill>
            <a:ln w="37800">
              <a:solidFill>
                <a:srgbClr val="ffd320"/>
              </a:solidFill>
              <a:round/>
            </a:ln>
          </c:spPr>
          <c:marker>
            <c:symbol val="none"/>
          </c:marker>
          <c:dLbls>
            <c:showLegendKey val="0"/>
            <c:showVal val="0"/>
            <c:showCatName val="0"/>
            <c:showSerName val="0"/>
            <c:showPercent val="0"/>
            <c:showLeaderLines val="0"/>
          </c:dLbls>
          <c:cat>
            <c:strRef>
              <c:f>Grundtafeln!$A$4:$A$125</c:f>
              <c:strCache>
                <c:ptCount val="1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strCache>
            </c:strRef>
          </c:cat>
          <c:val>
            <c:numRef>
              <c:f>Grundtafeln!$D$4:$D$125</c:f>
              <c:numCache>
                <c:formatCode>General</c:formatCode>
                <c:ptCount val="122"/>
                <c:pt idx="0">
                  <c:v>9.2E-005</c:v>
                </c:pt>
                <c:pt idx="1">
                  <c:v>9.2E-005</c:v>
                </c:pt>
                <c:pt idx="2">
                  <c:v>9.2E-005</c:v>
                </c:pt>
                <c:pt idx="3">
                  <c:v>9.2E-005</c:v>
                </c:pt>
                <c:pt idx="4">
                  <c:v>9.2E-005</c:v>
                </c:pt>
                <c:pt idx="5">
                  <c:v>9.2E-005</c:v>
                </c:pt>
                <c:pt idx="6">
                  <c:v>9.2E-005</c:v>
                </c:pt>
                <c:pt idx="7">
                  <c:v>9.2E-005</c:v>
                </c:pt>
                <c:pt idx="8">
                  <c:v>9.2E-005</c:v>
                </c:pt>
                <c:pt idx="9">
                  <c:v>9.2E-005</c:v>
                </c:pt>
                <c:pt idx="10">
                  <c:v>9.2E-005</c:v>
                </c:pt>
                <c:pt idx="11">
                  <c:v>0.000109</c:v>
                </c:pt>
                <c:pt idx="12">
                  <c:v>0.000115</c:v>
                </c:pt>
                <c:pt idx="13">
                  <c:v>0.000127</c:v>
                </c:pt>
                <c:pt idx="14">
                  <c:v>0.000155</c:v>
                </c:pt>
                <c:pt idx="15">
                  <c:v>0.000214</c:v>
                </c:pt>
                <c:pt idx="16">
                  <c:v>0.000307</c:v>
                </c:pt>
                <c:pt idx="17">
                  <c:v>0.000405</c:v>
                </c:pt>
                <c:pt idx="18">
                  <c:v>0.000663</c:v>
                </c:pt>
                <c:pt idx="19">
                  <c:v>0.000665</c:v>
                </c:pt>
                <c:pt idx="20">
                  <c:v>0.000665</c:v>
                </c:pt>
                <c:pt idx="21">
                  <c:v>0.000665</c:v>
                </c:pt>
                <c:pt idx="22">
                  <c:v>0.000665</c:v>
                </c:pt>
                <c:pt idx="23">
                  <c:v>0.000665</c:v>
                </c:pt>
                <c:pt idx="24">
                  <c:v>0.000665</c:v>
                </c:pt>
                <c:pt idx="25">
                  <c:v>0.000665</c:v>
                </c:pt>
                <c:pt idx="26">
                  <c:v>0.000665</c:v>
                </c:pt>
                <c:pt idx="27">
                  <c:v>0.000665</c:v>
                </c:pt>
                <c:pt idx="28">
                  <c:v>0.000665</c:v>
                </c:pt>
                <c:pt idx="29">
                  <c:v>0.000665</c:v>
                </c:pt>
                <c:pt idx="30">
                  <c:v>0.000665</c:v>
                </c:pt>
                <c:pt idx="31">
                  <c:v>0.000672</c:v>
                </c:pt>
                <c:pt idx="32">
                  <c:v>0.000695</c:v>
                </c:pt>
                <c:pt idx="33">
                  <c:v>0.000736</c:v>
                </c:pt>
                <c:pt idx="34">
                  <c:v>0.000792</c:v>
                </c:pt>
                <c:pt idx="35">
                  <c:v>0.000861</c:v>
                </c:pt>
                <c:pt idx="36">
                  <c:v>0.000945</c:v>
                </c:pt>
                <c:pt idx="37">
                  <c:v>0.001049</c:v>
                </c:pt>
                <c:pt idx="38">
                  <c:v>0.001164</c:v>
                </c:pt>
                <c:pt idx="39">
                  <c:v>0.001281</c:v>
                </c:pt>
                <c:pt idx="40">
                  <c:v>0.001401</c:v>
                </c:pt>
                <c:pt idx="41">
                  <c:v>0.001524</c:v>
                </c:pt>
                <c:pt idx="42">
                  <c:v>0.001648</c:v>
                </c:pt>
                <c:pt idx="43">
                  <c:v>0.001781</c:v>
                </c:pt>
                <c:pt idx="44">
                  <c:v>0.001924</c:v>
                </c:pt>
                <c:pt idx="45">
                  <c:v>0.002029</c:v>
                </c:pt>
                <c:pt idx="46">
                  <c:v>0.002144</c:v>
                </c:pt>
                <c:pt idx="47">
                  <c:v>0.002268</c:v>
                </c:pt>
                <c:pt idx="48">
                  <c:v>0.002397</c:v>
                </c:pt>
                <c:pt idx="49">
                  <c:v>0.002529</c:v>
                </c:pt>
                <c:pt idx="50">
                  <c:v>0.002664</c:v>
                </c:pt>
                <c:pt idx="51">
                  <c:v>0.00281</c:v>
                </c:pt>
                <c:pt idx="52">
                  <c:v>0.00296</c:v>
                </c:pt>
                <c:pt idx="53">
                  <c:v>0.003108</c:v>
                </c:pt>
                <c:pt idx="54">
                  <c:v>0.003246</c:v>
                </c:pt>
                <c:pt idx="55">
                  <c:v>0.003371</c:v>
                </c:pt>
                <c:pt idx="56">
                  <c:v>0.003487</c:v>
                </c:pt>
                <c:pt idx="57">
                  <c:v>0.003608</c:v>
                </c:pt>
                <c:pt idx="58">
                  <c:v>0.003742</c:v>
                </c:pt>
                <c:pt idx="59">
                  <c:v>0.003906</c:v>
                </c:pt>
                <c:pt idx="60">
                  <c:v>0.004108</c:v>
                </c:pt>
                <c:pt idx="61">
                  <c:v>0.004379</c:v>
                </c:pt>
                <c:pt idx="62">
                  <c:v>0.00472</c:v>
                </c:pt>
                <c:pt idx="63">
                  <c:v>0.005123</c:v>
                </c:pt>
                <c:pt idx="64">
                  <c:v>0.005565</c:v>
                </c:pt>
                <c:pt idx="65">
                  <c:v>0.006014</c:v>
                </c:pt>
                <c:pt idx="66">
                  <c:v>0.0065</c:v>
                </c:pt>
                <c:pt idx="67">
                  <c:v>0.007102</c:v>
                </c:pt>
                <c:pt idx="68">
                  <c:v>0.007717</c:v>
                </c:pt>
                <c:pt idx="69">
                  <c:v>0.008344</c:v>
                </c:pt>
                <c:pt idx="70">
                  <c:v>0.008991</c:v>
                </c:pt>
                <c:pt idx="71">
                  <c:v>0.009674</c:v>
                </c:pt>
                <c:pt idx="72">
                  <c:v>0.010424</c:v>
                </c:pt>
                <c:pt idx="73">
                  <c:v>0.011261</c:v>
                </c:pt>
                <c:pt idx="74">
                  <c:v>0.01221</c:v>
                </c:pt>
                <c:pt idx="75">
                  <c:v>0.013354</c:v>
                </c:pt>
                <c:pt idx="76">
                  <c:v>0.014694</c:v>
                </c:pt>
                <c:pt idx="77">
                  <c:v>0.0163</c:v>
                </c:pt>
                <c:pt idx="78">
                  <c:v>0.018223</c:v>
                </c:pt>
                <c:pt idx="79">
                  <c:v>0.020535</c:v>
                </c:pt>
                <c:pt idx="80">
                  <c:v>0.023329</c:v>
                </c:pt>
                <c:pt idx="81">
                  <c:v>0.026642</c:v>
                </c:pt>
                <c:pt idx="82">
                  <c:v>0.030547</c:v>
                </c:pt>
                <c:pt idx="83">
                  <c:v>0.035069</c:v>
                </c:pt>
                <c:pt idx="84">
                  <c:v>0.040256</c:v>
                </c:pt>
                <c:pt idx="85">
                  <c:v>0.046164</c:v>
                </c:pt>
                <c:pt idx="86">
                  <c:v>0.052801</c:v>
                </c:pt>
                <c:pt idx="87">
                  <c:v>0.06023</c:v>
                </c:pt>
                <c:pt idx="88">
                  <c:v>0.068472</c:v>
                </c:pt>
                <c:pt idx="89">
                  <c:v>0.077529</c:v>
                </c:pt>
                <c:pt idx="90">
                  <c:v>0.087145</c:v>
                </c:pt>
                <c:pt idx="91">
                  <c:v>0.097058</c:v>
                </c:pt>
                <c:pt idx="92">
                  <c:v>0.107098</c:v>
                </c:pt>
                <c:pt idx="93">
                  <c:v>0.117125</c:v>
                </c:pt>
                <c:pt idx="94">
                  <c:v>0.126959</c:v>
                </c:pt>
                <c:pt idx="95">
                  <c:v>0.136406</c:v>
                </c:pt>
                <c:pt idx="96">
                  <c:v>0.145265</c:v>
                </c:pt>
                <c:pt idx="97">
                  <c:v>0.153355</c:v>
                </c:pt>
                <c:pt idx="98">
                  <c:v>0.161069</c:v>
                </c:pt>
                <c:pt idx="99">
                  <c:v>0.168666</c:v>
                </c:pt>
                <c:pt idx="100">
                  <c:v>0.173981</c:v>
                </c:pt>
                <c:pt idx="101">
                  <c:v>0.181392</c:v>
                </c:pt>
                <c:pt idx="102">
                  <c:v>0.188792</c:v>
                </c:pt>
                <c:pt idx="103">
                  <c:v>0.196181</c:v>
                </c:pt>
                <c:pt idx="104">
                  <c:v>0.203556</c:v>
                </c:pt>
                <c:pt idx="105">
                  <c:v>0.210915</c:v>
                </c:pt>
                <c:pt idx="106">
                  <c:v>0.218255</c:v>
                </c:pt>
                <c:pt idx="107">
                  <c:v>0.22557</c:v>
                </c:pt>
                <c:pt idx="108">
                  <c:v>0.232858</c:v>
                </c:pt>
                <c:pt idx="109">
                  <c:v>0.240111</c:v>
                </c:pt>
                <c:pt idx="110">
                  <c:v>0.247326</c:v>
                </c:pt>
                <c:pt idx="111">
                  <c:v>0.254493</c:v>
                </c:pt>
                <c:pt idx="112">
                  <c:v>0.261605</c:v>
                </c:pt>
                <c:pt idx="113">
                  <c:v>0.268653</c:v>
                </c:pt>
                <c:pt idx="114">
                  <c:v>0.275625</c:v>
                </c:pt>
                <c:pt idx="115">
                  <c:v>0.282509</c:v>
                </c:pt>
                <c:pt idx="116">
                  <c:v>0.289291</c:v>
                </c:pt>
                <c:pt idx="117">
                  <c:v>0.295955</c:v>
                </c:pt>
                <c:pt idx="118">
                  <c:v>0.302482</c:v>
                </c:pt>
                <c:pt idx="119">
                  <c:v>0.308852</c:v>
                </c:pt>
                <c:pt idx="120">
                  <c:v>0.315042</c:v>
                </c:pt>
                <c:pt idx="121">
                  <c:v>1</c:v>
                </c:pt>
              </c:numCache>
            </c:numRef>
          </c:val>
          <c:smooth val="0"/>
        </c:ser>
        <c:ser>
          <c:idx val="3"/>
          <c:order val="3"/>
          <c:tx>
            <c:strRef>
              <c:f>Grundtafeln!$E$1:$E$3</c:f>
              <c:strCache>
                <c:ptCount val="1"/>
                <c:pt idx="0">
                  <c:v>Grundtafel B20 Frauen</c:v>
                </c:pt>
              </c:strCache>
            </c:strRef>
          </c:tx>
          <c:spPr>
            <a:solidFill>
              <a:srgbClr val="579d1c"/>
            </a:solidFill>
            <a:ln w="37800">
              <a:solidFill>
                <a:srgbClr val="579d1c"/>
              </a:solidFill>
              <a:round/>
            </a:ln>
          </c:spPr>
          <c:marker>
            <c:symbol val="none"/>
          </c:marker>
          <c:dLbls>
            <c:showLegendKey val="0"/>
            <c:showVal val="0"/>
            <c:showCatName val="0"/>
            <c:showSerName val="0"/>
            <c:showPercent val="0"/>
            <c:showLeaderLines val="0"/>
          </c:dLbls>
          <c:cat>
            <c:strRef>
              <c:f>Grundtafeln!$A$4:$A$125</c:f>
              <c:strCache>
                <c:ptCount val="1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strCache>
            </c:strRef>
          </c:cat>
          <c:val>
            <c:numRef>
              <c:f>Grundtafeln!$E$4:$E$125</c:f>
              <c:numCache>
                <c:formatCode>General</c:formatCode>
                <c:ptCount val="122"/>
                <c:pt idx="0">
                  <c:v>7.3E-005</c:v>
                </c:pt>
                <c:pt idx="1">
                  <c:v>7.3E-005</c:v>
                </c:pt>
                <c:pt idx="2">
                  <c:v>7.3E-005</c:v>
                </c:pt>
                <c:pt idx="3">
                  <c:v>7.3E-005</c:v>
                </c:pt>
                <c:pt idx="4">
                  <c:v>7.3E-005</c:v>
                </c:pt>
                <c:pt idx="5">
                  <c:v>7.3E-005</c:v>
                </c:pt>
                <c:pt idx="6">
                  <c:v>7.3E-005</c:v>
                </c:pt>
                <c:pt idx="7">
                  <c:v>7.3E-005</c:v>
                </c:pt>
                <c:pt idx="8">
                  <c:v>7.3E-005</c:v>
                </c:pt>
                <c:pt idx="9">
                  <c:v>7.3E-005</c:v>
                </c:pt>
                <c:pt idx="10">
                  <c:v>7.3E-005</c:v>
                </c:pt>
                <c:pt idx="11">
                  <c:v>7.9E-005</c:v>
                </c:pt>
                <c:pt idx="12">
                  <c:v>8.3E-005</c:v>
                </c:pt>
                <c:pt idx="13">
                  <c:v>8.8E-005</c:v>
                </c:pt>
                <c:pt idx="14">
                  <c:v>0.000102</c:v>
                </c:pt>
                <c:pt idx="15">
                  <c:v>0.000134</c:v>
                </c:pt>
                <c:pt idx="16">
                  <c:v>0.000161</c:v>
                </c:pt>
                <c:pt idx="17">
                  <c:v>0.000185</c:v>
                </c:pt>
                <c:pt idx="18">
                  <c:v>0.000223</c:v>
                </c:pt>
                <c:pt idx="19">
                  <c:v>0.000223</c:v>
                </c:pt>
                <c:pt idx="20">
                  <c:v>0.000223</c:v>
                </c:pt>
                <c:pt idx="21">
                  <c:v>0.000223</c:v>
                </c:pt>
                <c:pt idx="22">
                  <c:v>0.000223</c:v>
                </c:pt>
                <c:pt idx="23">
                  <c:v>0.000223</c:v>
                </c:pt>
                <c:pt idx="24">
                  <c:v>0.000246</c:v>
                </c:pt>
                <c:pt idx="25">
                  <c:v>0.00025</c:v>
                </c:pt>
                <c:pt idx="26">
                  <c:v>0.00025</c:v>
                </c:pt>
                <c:pt idx="27">
                  <c:v>0.000261</c:v>
                </c:pt>
                <c:pt idx="28">
                  <c:v>0.000287</c:v>
                </c:pt>
                <c:pt idx="29">
                  <c:v>0.000311</c:v>
                </c:pt>
                <c:pt idx="30">
                  <c:v>0.000323</c:v>
                </c:pt>
                <c:pt idx="31">
                  <c:v>0.000335</c:v>
                </c:pt>
                <c:pt idx="32">
                  <c:v>0.000353</c:v>
                </c:pt>
                <c:pt idx="33">
                  <c:v>0.000383</c:v>
                </c:pt>
                <c:pt idx="34">
                  <c:v>0.000427</c:v>
                </c:pt>
                <c:pt idx="35">
                  <c:v>0.000482</c:v>
                </c:pt>
                <c:pt idx="36">
                  <c:v>0.000543</c:v>
                </c:pt>
                <c:pt idx="37">
                  <c:v>0.000608</c:v>
                </c:pt>
                <c:pt idx="38">
                  <c:v>0.000672</c:v>
                </c:pt>
                <c:pt idx="39">
                  <c:v>0.00074</c:v>
                </c:pt>
                <c:pt idx="40">
                  <c:v>0.000817</c:v>
                </c:pt>
                <c:pt idx="41">
                  <c:v>0.000899</c:v>
                </c:pt>
                <c:pt idx="42">
                  <c:v>0.000983</c:v>
                </c:pt>
                <c:pt idx="43">
                  <c:v>0.001066</c:v>
                </c:pt>
                <c:pt idx="44">
                  <c:v>0.001148</c:v>
                </c:pt>
                <c:pt idx="45">
                  <c:v>0.001212</c:v>
                </c:pt>
                <c:pt idx="46">
                  <c:v>0.001284</c:v>
                </c:pt>
                <c:pt idx="47">
                  <c:v>0.001361</c:v>
                </c:pt>
                <c:pt idx="48">
                  <c:v>0.001439</c:v>
                </c:pt>
                <c:pt idx="49">
                  <c:v>0.001514</c:v>
                </c:pt>
                <c:pt idx="50">
                  <c:v>0.001582</c:v>
                </c:pt>
                <c:pt idx="51">
                  <c:v>0.001645</c:v>
                </c:pt>
                <c:pt idx="52">
                  <c:v>0.001702</c:v>
                </c:pt>
                <c:pt idx="53">
                  <c:v>0.001761</c:v>
                </c:pt>
                <c:pt idx="54">
                  <c:v>0.001827</c:v>
                </c:pt>
                <c:pt idx="55">
                  <c:v>0.001902</c:v>
                </c:pt>
                <c:pt idx="56">
                  <c:v>0.00199</c:v>
                </c:pt>
                <c:pt idx="57">
                  <c:v>0.002094</c:v>
                </c:pt>
                <c:pt idx="58">
                  <c:v>0.002204</c:v>
                </c:pt>
                <c:pt idx="59">
                  <c:v>0.002326</c:v>
                </c:pt>
                <c:pt idx="60">
                  <c:v>0.002459</c:v>
                </c:pt>
                <c:pt idx="61">
                  <c:v>0.002606</c:v>
                </c:pt>
                <c:pt idx="62">
                  <c:v>0.002766</c:v>
                </c:pt>
                <c:pt idx="63">
                  <c:v>0.00294</c:v>
                </c:pt>
                <c:pt idx="64">
                  <c:v>0.003119</c:v>
                </c:pt>
                <c:pt idx="65">
                  <c:v>0.003335</c:v>
                </c:pt>
                <c:pt idx="66">
                  <c:v>0.003532</c:v>
                </c:pt>
                <c:pt idx="67">
                  <c:v>0.003822</c:v>
                </c:pt>
                <c:pt idx="68">
                  <c:v>0.004172</c:v>
                </c:pt>
                <c:pt idx="69">
                  <c:v>0.004552</c:v>
                </c:pt>
                <c:pt idx="70">
                  <c:v>0.004956</c:v>
                </c:pt>
                <c:pt idx="71">
                  <c:v>0.005425</c:v>
                </c:pt>
                <c:pt idx="72">
                  <c:v>0.00593</c:v>
                </c:pt>
                <c:pt idx="73">
                  <c:v>0.00645</c:v>
                </c:pt>
                <c:pt idx="74">
                  <c:v>0.007042</c:v>
                </c:pt>
                <c:pt idx="75">
                  <c:v>0.007727</c:v>
                </c:pt>
                <c:pt idx="76">
                  <c:v>0.008481</c:v>
                </c:pt>
                <c:pt idx="77">
                  <c:v>0.009274</c:v>
                </c:pt>
                <c:pt idx="78">
                  <c:v>0.010231</c:v>
                </c:pt>
                <c:pt idx="79">
                  <c:v>0.011439</c:v>
                </c:pt>
                <c:pt idx="80">
                  <c:v>0.013002</c:v>
                </c:pt>
                <c:pt idx="81">
                  <c:v>0.015024</c:v>
                </c:pt>
                <c:pt idx="82">
                  <c:v>0.017599</c:v>
                </c:pt>
                <c:pt idx="83">
                  <c:v>0.020754</c:v>
                </c:pt>
                <c:pt idx="84">
                  <c:v>0.024456</c:v>
                </c:pt>
                <c:pt idx="85">
                  <c:v>0.028766</c:v>
                </c:pt>
                <c:pt idx="86">
                  <c:v>0.033797</c:v>
                </c:pt>
                <c:pt idx="87">
                  <c:v>0.039628</c:v>
                </c:pt>
                <c:pt idx="88">
                  <c:v>0.046269</c:v>
                </c:pt>
                <c:pt idx="89">
                  <c:v>0.053701</c:v>
                </c:pt>
                <c:pt idx="90">
                  <c:v>0.061676</c:v>
                </c:pt>
                <c:pt idx="91">
                  <c:v>0.069869</c:v>
                </c:pt>
                <c:pt idx="92">
                  <c:v>0.07821</c:v>
                </c:pt>
                <c:pt idx="93">
                  <c:v>0.086615</c:v>
                </c:pt>
                <c:pt idx="94">
                  <c:v>0.094985</c:v>
                </c:pt>
                <c:pt idx="95">
                  <c:v>0.103179</c:v>
                </c:pt>
                <c:pt idx="96">
                  <c:v>0.111033</c:v>
                </c:pt>
                <c:pt idx="97">
                  <c:v>0.118374</c:v>
                </c:pt>
                <c:pt idx="98">
                  <c:v>0.125055</c:v>
                </c:pt>
                <c:pt idx="99">
                  <c:v>0.130927</c:v>
                </c:pt>
                <c:pt idx="100">
                  <c:v>0.143358</c:v>
                </c:pt>
                <c:pt idx="101">
                  <c:v>0.150295</c:v>
                </c:pt>
                <c:pt idx="102">
                  <c:v>0.157293</c:v>
                </c:pt>
                <c:pt idx="103">
                  <c:v>0.164354</c:v>
                </c:pt>
                <c:pt idx="104">
                  <c:v>0.171479</c:v>
                </c:pt>
                <c:pt idx="105">
                  <c:v>0.178671</c:v>
                </c:pt>
                <c:pt idx="106">
                  <c:v>0.185929</c:v>
                </c:pt>
                <c:pt idx="107">
                  <c:v>0.193253</c:v>
                </c:pt>
                <c:pt idx="108">
                  <c:v>0.200644</c:v>
                </c:pt>
                <c:pt idx="109">
                  <c:v>0.208101</c:v>
                </c:pt>
                <c:pt idx="110">
                  <c:v>0.215622</c:v>
                </c:pt>
                <c:pt idx="111">
                  <c:v>0.223204</c:v>
                </c:pt>
                <c:pt idx="112">
                  <c:v>0.230844</c:v>
                </c:pt>
                <c:pt idx="113">
                  <c:v>0.238536</c:v>
                </c:pt>
                <c:pt idx="114">
                  <c:v>0.246274</c:v>
                </c:pt>
                <c:pt idx="115">
                  <c:v>0.254049</c:v>
                </c:pt>
                <c:pt idx="116">
                  <c:v>0.26185</c:v>
                </c:pt>
                <c:pt idx="117">
                  <c:v>0.269662</c:v>
                </c:pt>
                <c:pt idx="118">
                  <c:v>0.277468</c:v>
                </c:pt>
                <c:pt idx="119">
                  <c:v>0.285248</c:v>
                </c:pt>
                <c:pt idx="120">
                  <c:v>0.292973</c:v>
                </c:pt>
                <c:pt idx="121">
                  <c:v>1</c:v>
                </c:pt>
              </c:numCache>
            </c:numRef>
          </c:val>
          <c:smooth val="0"/>
        </c:ser>
        <c:ser>
          <c:idx val="4"/>
          <c:order val="4"/>
          <c:tx>
            <c:strRef>
              <c:f>Grundtafeln!$F$1:$F$3</c:f>
              <c:strCache>
                <c:ptCount val="1"/>
                <c:pt idx="0">
                  <c:v>Grundtafel 1. Ordnung Männer</c:v>
                </c:pt>
              </c:strCache>
            </c:strRef>
          </c:tx>
          <c:spPr>
            <a:solidFill>
              <a:srgbClr val="7e0021"/>
            </a:solidFill>
            <a:ln w="37800">
              <a:solidFill>
                <a:srgbClr val="7e0021"/>
              </a:solidFill>
              <a:round/>
            </a:ln>
          </c:spPr>
          <c:marker>
            <c:symbol val="none"/>
          </c:marker>
          <c:dLbls>
            <c:showLegendKey val="0"/>
            <c:showVal val="0"/>
            <c:showCatName val="0"/>
            <c:showSerName val="0"/>
            <c:showPercent val="0"/>
            <c:showLeaderLines val="0"/>
          </c:dLbls>
          <c:cat>
            <c:strRef>
              <c:f>Grundtafeln!$A$4:$A$125</c:f>
              <c:strCache>
                <c:ptCount val="1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strCache>
            </c:strRef>
          </c:cat>
          <c:val>
            <c:numRef>
              <c:f>Grundtafeln!$F$4:$F$125</c:f>
              <c:numCache>
                <c:formatCode>General</c:formatCode>
                <c:ptCount val="122"/>
                <c:pt idx="0">
                  <c:v>8.3E-005</c:v>
                </c:pt>
                <c:pt idx="1">
                  <c:v>8.3E-005</c:v>
                </c:pt>
                <c:pt idx="2">
                  <c:v>8.3E-005</c:v>
                </c:pt>
                <c:pt idx="3">
                  <c:v>8.3E-005</c:v>
                </c:pt>
                <c:pt idx="4">
                  <c:v>8.3E-005</c:v>
                </c:pt>
                <c:pt idx="5">
                  <c:v>8.3E-005</c:v>
                </c:pt>
                <c:pt idx="6">
                  <c:v>8.3E-005</c:v>
                </c:pt>
                <c:pt idx="7">
                  <c:v>8.3E-005</c:v>
                </c:pt>
                <c:pt idx="8">
                  <c:v>8.3E-005</c:v>
                </c:pt>
                <c:pt idx="9">
                  <c:v>8.3E-005</c:v>
                </c:pt>
                <c:pt idx="10">
                  <c:v>8.3E-005</c:v>
                </c:pt>
                <c:pt idx="11">
                  <c:v>9.8E-005</c:v>
                </c:pt>
                <c:pt idx="12">
                  <c:v>0.000104</c:v>
                </c:pt>
                <c:pt idx="13">
                  <c:v>0.000114</c:v>
                </c:pt>
                <c:pt idx="14">
                  <c:v>0.00014</c:v>
                </c:pt>
                <c:pt idx="15">
                  <c:v>0.000192</c:v>
                </c:pt>
                <c:pt idx="16">
                  <c:v>0.000276</c:v>
                </c:pt>
                <c:pt idx="17">
                  <c:v>0.000364</c:v>
                </c:pt>
                <c:pt idx="18">
                  <c:v>0.000596</c:v>
                </c:pt>
                <c:pt idx="19">
                  <c:v>0.000598</c:v>
                </c:pt>
                <c:pt idx="20">
                  <c:v>0.000598</c:v>
                </c:pt>
                <c:pt idx="21">
                  <c:v>0.000598</c:v>
                </c:pt>
                <c:pt idx="22">
                  <c:v>0.000598</c:v>
                </c:pt>
                <c:pt idx="23">
                  <c:v>0.000598</c:v>
                </c:pt>
                <c:pt idx="24">
                  <c:v>0.000598</c:v>
                </c:pt>
                <c:pt idx="25">
                  <c:v>0.000598</c:v>
                </c:pt>
                <c:pt idx="26">
                  <c:v>0.000598</c:v>
                </c:pt>
                <c:pt idx="27">
                  <c:v>0.000598</c:v>
                </c:pt>
                <c:pt idx="28">
                  <c:v>0.000598</c:v>
                </c:pt>
                <c:pt idx="29">
                  <c:v>0.000598</c:v>
                </c:pt>
                <c:pt idx="30">
                  <c:v>0.000598</c:v>
                </c:pt>
                <c:pt idx="31">
                  <c:v>0.000605</c:v>
                </c:pt>
                <c:pt idx="32">
                  <c:v>0.000626</c:v>
                </c:pt>
                <c:pt idx="33">
                  <c:v>0.000663</c:v>
                </c:pt>
                <c:pt idx="34">
                  <c:v>0.000713</c:v>
                </c:pt>
                <c:pt idx="35">
                  <c:v>0.000754</c:v>
                </c:pt>
                <c:pt idx="36">
                  <c:v>0.000805</c:v>
                </c:pt>
                <c:pt idx="37">
                  <c:v>0.000871</c:v>
                </c:pt>
                <c:pt idx="38">
                  <c:v>0.00094</c:v>
                </c:pt>
                <c:pt idx="39">
                  <c:v>0.001008</c:v>
                </c:pt>
                <c:pt idx="40">
                  <c:v>0.001073</c:v>
                </c:pt>
                <c:pt idx="41">
                  <c:v>0.001137</c:v>
                </c:pt>
                <c:pt idx="42">
                  <c:v>0.001197</c:v>
                </c:pt>
                <c:pt idx="43">
                  <c:v>0.001259</c:v>
                </c:pt>
                <c:pt idx="44">
                  <c:v>0.001325</c:v>
                </c:pt>
                <c:pt idx="45">
                  <c:v>0.001395</c:v>
                </c:pt>
                <c:pt idx="46">
                  <c:v>0.001473</c:v>
                </c:pt>
                <c:pt idx="47">
                  <c:v>0.001557</c:v>
                </c:pt>
                <c:pt idx="48">
                  <c:v>0.001644</c:v>
                </c:pt>
                <c:pt idx="49">
                  <c:v>0.001735</c:v>
                </c:pt>
                <c:pt idx="50">
                  <c:v>0.001826</c:v>
                </c:pt>
                <c:pt idx="51">
                  <c:v>0.001924</c:v>
                </c:pt>
                <c:pt idx="52">
                  <c:v>0.002023</c:v>
                </c:pt>
                <c:pt idx="53">
                  <c:v>0.002121</c:v>
                </c:pt>
                <c:pt idx="54">
                  <c:v>0.002212</c:v>
                </c:pt>
                <c:pt idx="55">
                  <c:v>0.002294</c:v>
                </c:pt>
                <c:pt idx="56">
                  <c:v>0.00237</c:v>
                </c:pt>
                <c:pt idx="57">
                  <c:v>0.002451</c:v>
                </c:pt>
                <c:pt idx="58">
                  <c:v>0.00254</c:v>
                </c:pt>
                <c:pt idx="59">
                  <c:v>0.002649</c:v>
                </c:pt>
                <c:pt idx="60">
                  <c:v>0.002781</c:v>
                </c:pt>
                <c:pt idx="61">
                  <c:v>0.002957</c:v>
                </c:pt>
                <c:pt idx="62">
                  <c:v>0.003176</c:v>
                </c:pt>
                <c:pt idx="63">
                  <c:v>0.003432</c:v>
                </c:pt>
                <c:pt idx="64">
                  <c:v>0.003707</c:v>
                </c:pt>
                <c:pt idx="65">
                  <c:v>0.00398</c:v>
                </c:pt>
                <c:pt idx="66">
                  <c:v>0.00427</c:v>
                </c:pt>
                <c:pt idx="67">
                  <c:v>0.004631</c:v>
                </c:pt>
                <c:pt idx="68">
                  <c:v>0.004995</c:v>
                </c:pt>
                <c:pt idx="69">
                  <c:v>0.005363</c:v>
                </c:pt>
                <c:pt idx="70">
                  <c:v>0.005744</c:v>
                </c:pt>
                <c:pt idx="71">
                  <c:v>0.00615</c:v>
                </c:pt>
                <c:pt idx="72">
                  <c:v>0.006605</c:v>
                </c:pt>
                <c:pt idx="73">
                  <c:v>0.007122</c:v>
                </c:pt>
                <c:pt idx="74">
                  <c:v>0.007722</c:v>
                </c:pt>
                <c:pt idx="75">
                  <c:v>0.00846</c:v>
                </c:pt>
                <c:pt idx="76">
                  <c:v>0.009337</c:v>
                </c:pt>
                <c:pt idx="77">
                  <c:v>0.010403</c:v>
                </c:pt>
                <c:pt idx="78">
                  <c:v>0.011693</c:v>
                </c:pt>
                <c:pt idx="79">
                  <c:v>0.013259</c:v>
                </c:pt>
                <c:pt idx="80">
                  <c:v>0.015167</c:v>
                </c:pt>
                <c:pt idx="81">
                  <c:v>0.01745</c:v>
                </c:pt>
                <c:pt idx="82">
                  <c:v>0.020162</c:v>
                </c:pt>
                <c:pt idx="83">
                  <c:v>0.023324</c:v>
                </c:pt>
                <c:pt idx="84">
                  <c:v>0.02697</c:v>
                </c:pt>
                <c:pt idx="85">
                  <c:v>0.031142</c:v>
                </c:pt>
                <c:pt idx="86">
                  <c:v>0.035854</c:v>
                </c:pt>
                <c:pt idx="87">
                  <c:v>0.041159</c:v>
                </c:pt>
                <c:pt idx="88">
                  <c:v>0.04709</c:v>
                </c:pt>
                <c:pt idx="89">
                  <c:v>0.053666</c:v>
                </c:pt>
                <c:pt idx="90">
                  <c:v>0.060681</c:v>
                </c:pt>
                <c:pt idx="91">
                  <c:v>0.067908</c:v>
                </c:pt>
                <c:pt idx="92">
                  <c:v>0.075209</c:v>
                </c:pt>
                <c:pt idx="93">
                  <c:v>0.082462</c:v>
                </c:pt>
                <c:pt idx="94">
                  <c:v>0.089515</c:v>
                </c:pt>
                <c:pt idx="95">
                  <c:v>0.096209</c:v>
                </c:pt>
                <c:pt idx="96">
                  <c:v>0.102378</c:v>
                </c:pt>
                <c:pt idx="97">
                  <c:v>0.107876</c:v>
                </c:pt>
                <c:pt idx="98">
                  <c:v>0.113045</c:v>
                </c:pt>
                <c:pt idx="99">
                  <c:v>0.118108</c:v>
                </c:pt>
                <c:pt idx="100">
                  <c:v>0.121553</c:v>
                </c:pt>
                <c:pt idx="101">
                  <c:v>0.126442</c:v>
                </c:pt>
                <c:pt idx="102">
                  <c:v>0.131302</c:v>
                </c:pt>
                <c:pt idx="103">
                  <c:v>0.13613</c:v>
                </c:pt>
                <c:pt idx="104">
                  <c:v>0.140927</c:v>
                </c:pt>
                <c:pt idx="105">
                  <c:v>0.14569</c:v>
                </c:pt>
                <c:pt idx="106">
                  <c:v>0.150416</c:v>
                </c:pt>
                <c:pt idx="107">
                  <c:v>0.155105</c:v>
                </c:pt>
                <c:pt idx="108">
                  <c:v>0.159752</c:v>
                </c:pt>
                <c:pt idx="109">
                  <c:v>0.164354</c:v>
                </c:pt>
                <c:pt idx="110">
                  <c:v>0.168907</c:v>
                </c:pt>
                <c:pt idx="111">
                  <c:v>0.173407</c:v>
                </c:pt>
                <c:pt idx="112">
                  <c:v>0.177848</c:v>
                </c:pt>
                <c:pt idx="113">
                  <c:v>0.182224</c:v>
                </c:pt>
                <c:pt idx="114">
                  <c:v>0.186528</c:v>
                </c:pt>
                <c:pt idx="115">
                  <c:v>0.190752</c:v>
                </c:pt>
                <c:pt idx="116">
                  <c:v>0.194887</c:v>
                </c:pt>
                <c:pt idx="117">
                  <c:v>0.198923</c:v>
                </c:pt>
                <c:pt idx="118">
                  <c:v>0.202848</c:v>
                </c:pt>
                <c:pt idx="119">
                  <c:v>0.206649</c:v>
                </c:pt>
                <c:pt idx="120">
                  <c:v>0.210311</c:v>
                </c:pt>
                <c:pt idx="121">
                  <c:v>1</c:v>
                </c:pt>
              </c:numCache>
            </c:numRef>
          </c:val>
          <c:smooth val="0"/>
        </c:ser>
        <c:ser>
          <c:idx val="5"/>
          <c:order val="5"/>
          <c:tx>
            <c:strRef>
              <c:f>Grundtafeln!$G$1:$G$3</c:f>
              <c:strCache>
                <c:ptCount val="1"/>
                <c:pt idx="0">
                  <c:v>Grundtafel 1. Ordnung Frauen</c:v>
                </c:pt>
              </c:strCache>
            </c:strRef>
          </c:tx>
          <c:spPr>
            <a:solidFill>
              <a:srgbClr val="83caff"/>
            </a:solidFill>
            <a:ln w="37800">
              <a:solidFill>
                <a:srgbClr val="83caff"/>
              </a:solidFill>
              <a:round/>
            </a:ln>
          </c:spPr>
          <c:marker>
            <c:symbol val="none"/>
          </c:marker>
          <c:dLbls>
            <c:showLegendKey val="0"/>
            <c:showVal val="0"/>
            <c:showCatName val="0"/>
            <c:showSerName val="0"/>
            <c:showPercent val="0"/>
            <c:showLeaderLines val="0"/>
          </c:dLbls>
          <c:cat>
            <c:strRef>
              <c:f>Grundtafeln!$A$4:$A$125</c:f>
              <c:strCache>
                <c:ptCount val="1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strCache>
            </c:strRef>
          </c:cat>
          <c:val>
            <c:numRef>
              <c:f>Grundtafeln!$G$4:$G$125</c:f>
              <c:numCache>
                <c:formatCode>General</c:formatCode>
                <c:ptCount val="122"/>
                <c:pt idx="0">
                  <c:v>6.6E-005</c:v>
                </c:pt>
                <c:pt idx="1">
                  <c:v>6.6E-005</c:v>
                </c:pt>
                <c:pt idx="2">
                  <c:v>6.6E-005</c:v>
                </c:pt>
                <c:pt idx="3">
                  <c:v>6.6E-005</c:v>
                </c:pt>
                <c:pt idx="4">
                  <c:v>6.6E-005</c:v>
                </c:pt>
                <c:pt idx="5">
                  <c:v>6.6E-005</c:v>
                </c:pt>
                <c:pt idx="6">
                  <c:v>6.6E-005</c:v>
                </c:pt>
                <c:pt idx="7">
                  <c:v>6.6E-005</c:v>
                </c:pt>
                <c:pt idx="8">
                  <c:v>6.6E-005</c:v>
                </c:pt>
                <c:pt idx="9">
                  <c:v>6.6E-005</c:v>
                </c:pt>
                <c:pt idx="10">
                  <c:v>6.6E-005</c:v>
                </c:pt>
                <c:pt idx="11">
                  <c:v>7.1E-005</c:v>
                </c:pt>
                <c:pt idx="12">
                  <c:v>7.5E-005</c:v>
                </c:pt>
                <c:pt idx="13">
                  <c:v>7.9E-005</c:v>
                </c:pt>
                <c:pt idx="14">
                  <c:v>9.2E-005</c:v>
                </c:pt>
                <c:pt idx="15">
                  <c:v>0.00012</c:v>
                </c:pt>
                <c:pt idx="16">
                  <c:v>0.000144</c:v>
                </c:pt>
                <c:pt idx="17">
                  <c:v>0.000166</c:v>
                </c:pt>
                <c:pt idx="18">
                  <c:v>0.000201</c:v>
                </c:pt>
                <c:pt idx="19">
                  <c:v>0.000201</c:v>
                </c:pt>
                <c:pt idx="20">
                  <c:v>0.000201</c:v>
                </c:pt>
                <c:pt idx="21">
                  <c:v>0.000201</c:v>
                </c:pt>
                <c:pt idx="22">
                  <c:v>0.000201</c:v>
                </c:pt>
                <c:pt idx="23">
                  <c:v>0.000201</c:v>
                </c:pt>
                <c:pt idx="24">
                  <c:v>0.000222</c:v>
                </c:pt>
                <c:pt idx="25">
                  <c:v>0.000225</c:v>
                </c:pt>
                <c:pt idx="26">
                  <c:v>0.000225</c:v>
                </c:pt>
                <c:pt idx="27">
                  <c:v>0.000235</c:v>
                </c:pt>
                <c:pt idx="28">
                  <c:v>0.000258</c:v>
                </c:pt>
                <c:pt idx="29">
                  <c:v>0.00028</c:v>
                </c:pt>
                <c:pt idx="30">
                  <c:v>0.000291</c:v>
                </c:pt>
                <c:pt idx="31">
                  <c:v>0.000302</c:v>
                </c:pt>
                <c:pt idx="32">
                  <c:v>0.000318</c:v>
                </c:pt>
                <c:pt idx="33">
                  <c:v>0.000344</c:v>
                </c:pt>
                <c:pt idx="34">
                  <c:v>0.000385</c:v>
                </c:pt>
                <c:pt idx="35">
                  <c:v>0.000423</c:v>
                </c:pt>
                <c:pt idx="36">
                  <c:v>0.000464</c:v>
                </c:pt>
                <c:pt idx="37">
                  <c:v>0.000508</c:v>
                </c:pt>
                <c:pt idx="38">
                  <c:v>0.00055</c:v>
                </c:pt>
                <c:pt idx="39">
                  <c:v>0.000593</c:v>
                </c:pt>
                <c:pt idx="40">
                  <c:v>0.000642</c:v>
                </c:pt>
                <c:pt idx="41">
                  <c:v>0.000693</c:v>
                </c:pt>
                <c:pt idx="42">
                  <c:v>0.000743</c:v>
                </c:pt>
                <c:pt idx="43">
                  <c:v>0.000788</c:v>
                </c:pt>
                <c:pt idx="44">
                  <c:v>0.00083</c:v>
                </c:pt>
                <c:pt idx="45">
                  <c:v>0.000874</c:v>
                </c:pt>
                <c:pt idx="46">
                  <c:v>0.000921</c:v>
                </c:pt>
                <c:pt idx="47">
                  <c:v>0.000971</c:v>
                </c:pt>
                <c:pt idx="48">
                  <c:v>0.001022</c:v>
                </c:pt>
                <c:pt idx="49">
                  <c:v>0.001069</c:v>
                </c:pt>
                <c:pt idx="50">
                  <c:v>0.001111</c:v>
                </c:pt>
                <c:pt idx="51">
                  <c:v>0.001149</c:v>
                </c:pt>
                <c:pt idx="52">
                  <c:v>0.001182</c:v>
                </c:pt>
                <c:pt idx="53">
                  <c:v>0.001218</c:v>
                </c:pt>
                <c:pt idx="54">
                  <c:v>0.001259</c:v>
                </c:pt>
                <c:pt idx="55">
                  <c:v>0.001306</c:v>
                </c:pt>
                <c:pt idx="56">
                  <c:v>0.001363</c:v>
                </c:pt>
                <c:pt idx="57">
                  <c:v>0.00143</c:v>
                </c:pt>
                <c:pt idx="58">
                  <c:v>0.001504</c:v>
                </c:pt>
                <c:pt idx="59">
                  <c:v>0.001585</c:v>
                </c:pt>
                <c:pt idx="60">
                  <c:v>0.001674</c:v>
                </c:pt>
                <c:pt idx="61">
                  <c:v>0.001771</c:v>
                </c:pt>
                <c:pt idx="62">
                  <c:v>0.001876</c:v>
                </c:pt>
                <c:pt idx="63">
                  <c:v>0.001986</c:v>
                </c:pt>
                <c:pt idx="64">
                  <c:v>0.002096</c:v>
                </c:pt>
                <c:pt idx="65">
                  <c:v>0.002229</c:v>
                </c:pt>
                <c:pt idx="66">
                  <c:v>0.002345</c:v>
                </c:pt>
                <c:pt idx="67">
                  <c:v>0.00252</c:v>
                </c:pt>
                <c:pt idx="68">
                  <c:v>0.002732</c:v>
                </c:pt>
                <c:pt idx="69">
                  <c:v>0.002959</c:v>
                </c:pt>
                <c:pt idx="70">
                  <c:v>0.003199</c:v>
                </c:pt>
                <c:pt idx="71">
                  <c:v>0.003478</c:v>
                </c:pt>
                <c:pt idx="72">
                  <c:v>0.00378</c:v>
                </c:pt>
                <c:pt idx="73">
                  <c:v>0.00409</c:v>
                </c:pt>
                <c:pt idx="74">
                  <c:v>0.004446</c:v>
                </c:pt>
                <c:pt idx="75">
                  <c:v>0.004864</c:v>
                </c:pt>
                <c:pt idx="76">
                  <c:v>0.005328</c:v>
                </c:pt>
                <c:pt idx="77">
                  <c:v>0.005823</c:v>
                </c:pt>
                <c:pt idx="78">
                  <c:v>0.006429</c:v>
                </c:pt>
                <c:pt idx="79">
                  <c:v>0.007203</c:v>
                </c:pt>
                <c:pt idx="80">
                  <c:v>0.008215</c:v>
                </c:pt>
                <c:pt idx="81">
                  <c:v>0.009536</c:v>
                </c:pt>
                <c:pt idx="82">
                  <c:v>0.011237</c:v>
                </c:pt>
                <c:pt idx="83">
                  <c:v>0.013343</c:v>
                </c:pt>
                <c:pt idx="84">
                  <c:v>0.015844</c:v>
                </c:pt>
                <c:pt idx="85">
                  <c:v>0.018792</c:v>
                </c:pt>
                <c:pt idx="86">
                  <c:v>0.022273</c:v>
                </c:pt>
                <c:pt idx="87">
                  <c:v>0.026353</c:v>
                </c:pt>
                <c:pt idx="88">
                  <c:v>0.031049</c:v>
                </c:pt>
                <c:pt idx="89">
                  <c:v>0.036366</c:v>
                </c:pt>
                <c:pt idx="90">
                  <c:v>0.042123</c:v>
                </c:pt>
                <c:pt idx="91">
                  <c:v>0.048071</c:v>
                </c:pt>
                <c:pt idx="92">
                  <c:v>0.054145</c:v>
                </c:pt>
                <c:pt idx="93">
                  <c:v>0.060268</c:v>
                </c:pt>
                <c:pt idx="94">
                  <c:v>0.066351</c:v>
                </c:pt>
                <c:pt idx="95">
                  <c:v>0.072275</c:v>
                </c:pt>
                <c:pt idx="96">
                  <c:v>0.077904</c:v>
                </c:pt>
                <c:pt idx="97">
                  <c:v>0.083095</c:v>
                </c:pt>
                <c:pt idx="98">
                  <c:v>0.087727</c:v>
                </c:pt>
                <c:pt idx="99">
                  <c:v>0.091681</c:v>
                </c:pt>
                <c:pt idx="100">
                  <c:v>0.100158</c:v>
                </c:pt>
                <c:pt idx="101">
                  <c:v>0.104765</c:v>
                </c:pt>
                <c:pt idx="102">
                  <c:v>0.109394</c:v>
                </c:pt>
                <c:pt idx="103">
                  <c:v>0.114045</c:v>
                </c:pt>
                <c:pt idx="104">
                  <c:v>0.118719</c:v>
                </c:pt>
                <c:pt idx="105">
                  <c:v>0.123417</c:v>
                </c:pt>
                <c:pt idx="106">
                  <c:v>0.128138</c:v>
                </c:pt>
                <c:pt idx="107">
                  <c:v>0.132883</c:v>
                </c:pt>
                <c:pt idx="108">
                  <c:v>0.137652</c:v>
                </c:pt>
                <c:pt idx="109">
                  <c:v>0.142443</c:v>
                </c:pt>
                <c:pt idx="110">
                  <c:v>0.147255</c:v>
                </c:pt>
                <c:pt idx="111">
                  <c:v>0.152087</c:v>
                </c:pt>
                <c:pt idx="112">
                  <c:v>0.156935</c:v>
                </c:pt>
                <c:pt idx="113">
                  <c:v>0.161796</c:v>
                </c:pt>
                <c:pt idx="114">
                  <c:v>0.166665</c:v>
                </c:pt>
                <c:pt idx="115">
                  <c:v>0.171536</c:v>
                </c:pt>
                <c:pt idx="116">
                  <c:v>0.176401</c:v>
                </c:pt>
                <c:pt idx="117">
                  <c:v>0.18125</c:v>
                </c:pt>
                <c:pt idx="118">
                  <c:v>0.186074</c:v>
                </c:pt>
                <c:pt idx="119">
                  <c:v>0.190855</c:v>
                </c:pt>
                <c:pt idx="120">
                  <c:v>0.195579</c:v>
                </c:pt>
                <c:pt idx="121">
                  <c:v>1</c:v>
                </c:pt>
              </c:numCache>
            </c:numRef>
          </c:val>
          <c:smooth val="0"/>
        </c:ser>
        <c:hiLowLines>
          <c:spPr>
            <a:ln>
              <a:noFill/>
            </a:ln>
          </c:spPr>
        </c:hiLowLines>
        <c:marker val="0"/>
        <c:axId val="56590775"/>
        <c:axId val="42105045"/>
      </c:lineChart>
      <c:catAx>
        <c:axId val="56590775"/>
        <c:scaling>
          <c:orientation val="minMax"/>
        </c:scaling>
        <c:delete val="0"/>
        <c:axPos val="b"/>
        <c:numFmt formatCode="General" sourceLinked="1"/>
        <c:majorTickMark val="out"/>
        <c:minorTickMark val="none"/>
        <c:tickLblPos val="nextTo"/>
        <c:spPr>
          <a:ln>
            <a:solidFill>
              <a:srgbClr val="b3b3b3"/>
            </a:solidFill>
          </a:ln>
        </c:spPr>
        <c:txPr>
          <a:bodyPr/>
          <a:p>
            <a:pPr>
              <a:defRPr b="0" sz="1000" spc="-1" strike="noStrike">
                <a:solidFill>
                  <a:srgbClr val="31363b"/>
                </a:solidFill>
                <a:uFill>
                  <a:solidFill>
                    <a:srgbClr val="ffffff"/>
                  </a:solidFill>
                </a:uFill>
                <a:latin typeface="Arial"/>
              </a:defRPr>
            </a:pPr>
          </a:p>
        </c:txPr>
        <c:crossAx val="42105045"/>
        <c:crossesAt val="1"/>
        <c:auto val="1"/>
        <c:lblAlgn val="ctr"/>
        <c:lblOffset val="100"/>
      </c:catAx>
      <c:valAx>
        <c:axId val="42105045"/>
        <c:scaling>
          <c:logBase val="10"/>
          <c:orientation val="minMax"/>
        </c:scaling>
        <c:delete val="0"/>
        <c:axPos val="l"/>
        <c:majorGridlines>
          <c:spPr>
            <a:ln>
              <a:solidFill>
                <a:srgbClr val="b3b3b3"/>
              </a:solidFill>
            </a:ln>
          </c:spPr>
        </c:majorGridlines>
        <c:numFmt formatCode="0.000000" sourceLinked="1"/>
        <c:majorTickMark val="out"/>
        <c:minorTickMark val="none"/>
        <c:tickLblPos val="nextTo"/>
        <c:spPr>
          <a:ln>
            <a:solidFill>
              <a:srgbClr val="b3b3b3"/>
            </a:solidFill>
          </a:ln>
        </c:spPr>
        <c:txPr>
          <a:bodyPr/>
          <a:p>
            <a:pPr>
              <a:defRPr b="0" sz="1000" spc="-1" strike="noStrike">
                <a:solidFill>
                  <a:srgbClr val="31363b"/>
                </a:solidFill>
                <a:uFill>
                  <a:solidFill>
                    <a:srgbClr val="ffffff"/>
                  </a:solidFill>
                </a:uFill>
                <a:latin typeface="Arial"/>
              </a:defRPr>
            </a:pPr>
          </a:p>
        </c:txPr>
        <c:crossAx val="56590775"/>
        <c:crossesAt val="1"/>
        <c:crossBetween val="midCat"/>
      </c:valAx>
      <c:spPr>
        <a:noFill/>
        <a:ln>
          <a:solidFill>
            <a:srgbClr val="b3b3b3"/>
          </a:solidFill>
        </a:ln>
      </c:spPr>
    </c:plotArea>
    <c:legend>
      <c:layout>
        <c:manualLayout>
          <c:xMode val="edge"/>
          <c:yMode val="edge"/>
          <c:x val="0.156425031228593"/>
          <c:y val="0.296311858076564"/>
        </c:manualLayout>
      </c:layout>
      <c:spPr>
        <a:noFill/>
        <a:ln>
          <a:noFill/>
        </a:ln>
      </c:spPr>
    </c:legend>
    <c:plotVisOnly val="1"/>
    <c:dispBlanksAs val="gap"/>
  </c:chart>
  <c:spPr>
    <a:solidFill>
      <a:srgbClr val="fcfcfc"/>
    </a:solidFill>
    <a:ln>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442800</xdr:colOff>
      <xdr:row>3</xdr:row>
      <xdr:rowOff>69480</xdr:rowOff>
    </xdr:from>
    <xdr:to>
      <xdr:col>6</xdr:col>
      <xdr:colOff>99720</xdr:colOff>
      <xdr:row>6</xdr:row>
      <xdr:rowOff>61200</xdr:rowOff>
    </xdr:to>
    <xdr:sp>
      <xdr:nvSpPr>
        <xdr:cNvPr id="0" name="CustomShape 1"/>
        <xdr:cNvSpPr/>
      </xdr:nvSpPr>
      <xdr:spPr>
        <a:xfrm>
          <a:off x="442800" y="484560"/>
          <a:ext cx="5505120" cy="40716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0160" rIns="20160" tIns="10080" bIns="10080"/>
        <a:p>
          <a:r>
            <a:rPr b="1" lang="de-AT" sz="2000" spc="-1" strike="noStrike">
              <a:solidFill>
                <a:srgbClr val="000000"/>
              </a:solidFill>
              <a:uFill>
                <a:solidFill>
                  <a:srgbClr val="ffffff"/>
                </a:solidFill>
              </a:uFill>
              <a:latin typeface="Arial"/>
            </a:rPr>
            <a:t>Sterbetafel DAV 2004 R</a:t>
          </a:r>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xdr:txBody>
    </xdr:sp>
    <xdr:clientData/>
  </xdr:twoCellAnchor>
  <xdr:twoCellAnchor editAs="absolute">
    <xdr:from>
      <xdr:col>6</xdr:col>
      <xdr:colOff>3817800</xdr:colOff>
      <xdr:row>2</xdr:row>
      <xdr:rowOff>68400</xdr:rowOff>
    </xdr:from>
    <xdr:to>
      <xdr:col>6</xdr:col>
      <xdr:colOff>5525640</xdr:colOff>
      <xdr:row>6</xdr:row>
      <xdr:rowOff>6840</xdr:rowOff>
    </xdr:to>
    <xdr:sp>
      <xdr:nvSpPr>
        <xdr:cNvPr id="1" name="CustomShape 1"/>
        <xdr:cNvSpPr/>
      </xdr:nvSpPr>
      <xdr:spPr>
        <a:xfrm>
          <a:off x="9666000" y="345240"/>
          <a:ext cx="1707840" cy="49212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0160" rIns="20160" tIns="10080" bIns="10080"/>
        <a:p>
          <a:r>
            <a:rPr b="1" i="1" lang="de-AT" sz="750" spc="-1" strike="noStrike">
              <a:solidFill>
                <a:srgbClr val="000000"/>
              </a:solidFill>
              <a:uFill>
                <a:solidFill>
                  <a:srgbClr val="ffffff"/>
                </a:solidFill>
              </a:uFill>
              <a:latin typeface="Arial"/>
            </a:rPr>
            <a:t>SOLUTIONS FOR LIFE</a:t>
          </a:r>
          <a:endParaRPr b="0" lang="de-AT" sz="1200" spc="-1" strike="noStrike">
            <a:solidFill>
              <a:srgbClr val="000000"/>
            </a:solidFill>
            <a:uFill>
              <a:solidFill>
                <a:srgbClr val="ffffff"/>
              </a:solidFill>
            </a:uFill>
            <a:latin typeface="Times New Roman"/>
          </a:endParaRPr>
        </a:p>
      </xdr:txBody>
    </xdr:sp>
    <xdr:clientData/>
  </xdr:twoCellAnchor>
  <xdr:twoCellAnchor editAs="absolute">
    <xdr:from>
      <xdr:col>6</xdr:col>
      <xdr:colOff>3492360</xdr:colOff>
      <xdr:row>2</xdr:row>
      <xdr:rowOff>51840</xdr:rowOff>
    </xdr:from>
    <xdr:to>
      <xdr:col>6</xdr:col>
      <xdr:colOff>3895200</xdr:colOff>
      <xdr:row>5</xdr:row>
      <xdr:rowOff>128880</xdr:rowOff>
    </xdr:to>
    <xdr:sp>
      <xdr:nvSpPr>
        <xdr:cNvPr id="2" name="CustomShape 1"/>
        <xdr:cNvSpPr/>
      </xdr:nvSpPr>
      <xdr:spPr>
        <a:xfrm>
          <a:off x="9340560" y="328680"/>
          <a:ext cx="402840" cy="49212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0160" rIns="20160" tIns="10080" bIns="10080"/>
        <a:p>
          <a:r>
            <a:rPr b="1" i="1" lang="de-AT" sz="2700" spc="-1" strike="noStrike">
              <a:solidFill>
                <a:srgbClr val="000000"/>
              </a:solidFill>
              <a:uFill>
                <a:solidFill>
                  <a:srgbClr val="ffffff"/>
                </a:solidFill>
              </a:uFill>
              <a:latin typeface="Arial Black"/>
            </a:rPr>
            <a:t>L</a:t>
          </a:r>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xdr:txBody>
    </xdr:sp>
    <xdr:clientData/>
  </xdr:twoCellAnchor>
  <xdr:twoCellAnchor editAs="oneCell">
    <xdr:from>
      <xdr:col>0</xdr:col>
      <xdr:colOff>453600</xdr:colOff>
      <xdr:row>6</xdr:row>
      <xdr:rowOff>102960</xdr:rowOff>
    </xdr:from>
    <xdr:to>
      <xdr:col>5</xdr:col>
      <xdr:colOff>281160</xdr:colOff>
      <xdr:row>16</xdr:row>
      <xdr:rowOff>138960</xdr:rowOff>
    </xdr:to>
    <xdr:sp>
      <xdr:nvSpPr>
        <xdr:cNvPr id="3" name="CustomShape 1"/>
        <xdr:cNvSpPr/>
      </xdr:nvSpPr>
      <xdr:spPr>
        <a:xfrm>
          <a:off x="453600" y="933480"/>
          <a:ext cx="3853440" cy="142020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0160" rIns="20160" tIns="10080" bIns="10080"/>
        <a:p>
          <a:r>
            <a:rPr b="0" lang="de-AT" sz="1000" spc="-1" strike="noStrike">
              <a:solidFill>
                <a:srgbClr val="000000"/>
              </a:solidFill>
              <a:uFill>
                <a:solidFill>
                  <a:srgbClr val="ffffff"/>
                </a:solidFill>
              </a:uFill>
              <a:latin typeface="Arial"/>
            </a:rPr>
            <a:t>Sterbewahrscheinlichkeiten</a:t>
          </a:r>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r>
            <a:rPr b="0" lang="de-AT" sz="1000" spc="-1" strike="noStrike">
              <a:solidFill>
                <a:srgbClr val="000000"/>
              </a:solidFill>
              <a:uFill>
                <a:solidFill>
                  <a:srgbClr val="ffffff"/>
                </a:solidFill>
              </a:uFill>
              <a:latin typeface="Arial"/>
            </a:rPr>
            <a:t>Version 2.0, in der Grundtafeln mit Altersverschiebung für die Sterbetafeln Bestand und B20 ergänzt wurden.  </a:t>
          </a:r>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r>
            <a:rPr b="0" lang="de-AT" sz="1000" spc="-1" strike="noStrike">
              <a:solidFill>
                <a:srgbClr val="000000"/>
              </a:solidFill>
              <a:uFill>
                <a:solidFill>
                  <a:srgbClr val="ffffff"/>
                </a:solidFill>
              </a:uFill>
              <a:latin typeface="Arial"/>
            </a:rPr>
            <a:t>09/2004 </a:t>
          </a:r>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xdr:txBody>
    </xdr:sp>
    <xdr:clientData/>
  </xdr:twoCellAnchor>
  <xdr:twoCellAnchor editAs="oneCell">
    <xdr:from>
      <xdr:col>0</xdr:col>
      <xdr:colOff>503280</xdr:colOff>
      <xdr:row>18</xdr:row>
      <xdr:rowOff>43560</xdr:rowOff>
    </xdr:from>
    <xdr:to>
      <xdr:col>6</xdr:col>
      <xdr:colOff>88560</xdr:colOff>
      <xdr:row>40</xdr:row>
      <xdr:rowOff>86400</xdr:rowOff>
    </xdr:to>
    <xdr:sp>
      <xdr:nvSpPr>
        <xdr:cNvPr id="4" name="CustomShape 1"/>
        <xdr:cNvSpPr/>
      </xdr:nvSpPr>
      <xdr:spPr>
        <a:xfrm>
          <a:off x="503280" y="2535120"/>
          <a:ext cx="5433480" cy="308844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0160" rIns="20160" tIns="10080" bIns="10080"/>
        <a:p>
          <a:r>
            <a:rPr b="0" lang="de-AT" sz="1000" spc="-1" strike="noStrike">
              <a:solidFill>
                <a:srgbClr val="000000"/>
              </a:solidFill>
              <a:uFill>
                <a:solidFill>
                  <a:srgbClr val="ffffff"/>
                </a:solidFill>
              </a:uFill>
              <a:latin typeface="Arial"/>
            </a:rPr>
            <a:t>Mit diesem EXCEL-Programm können Sterbewahrscheinlichkeiten gemäß der Sterbetafel DAV 2004 R bestimmt werden. Im Blatt q(x,t) sind dazu in den Feldern B3 bis B6 die Parameter Policenbeginnjahr, Eintrittsalter, Aufschubdauer und Geschlecht einzugeben. Die Sterbewahrscheinlichkeiten gemäß DAV 2004 R werden dann im Blatt q(x,t) in den Zeilen 19ff der Spalten C bis K ausgegeben. Die Berechnung der Sterbewahrscheinlichkeiten basiert auf den Bestandteilen der Sterbetafel DAV 2004 R, die in den weiteren Blättern</a:t>
          </a:r>
          <a:endParaRPr b="0" lang="de-AT" sz="1200" spc="-1" strike="noStrike">
            <a:solidFill>
              <a:srgbClr val="000000"/>
            </a:solidFill>
            <a:uFill>
              <a:solidFill>
                <a:srgbClr val="ffffff"/>
              </a:solidFill>
            </a:uFill>
            <a:latin typeface="Times New Roman"/>
          </a:endParaRPr>
        </a:p>
        <a:p>
          <a:r>
            <a:rPr b="0" lang="de-AT" sz="1000" spc="-1" strike="noStrike">
              <a:solidFill>
                <a:srgbClr val="000000"/>
              </a:solidFill>
              <a:uFill>
                <a:solidFill>
                  <a:srgbClr val="ffffff"/>
                </a:solidFill>
              </a:uFill>
              <a:latin typeface="Arial"/>
            </a:rPr>
            <a:t>- Basistafeln</a:t>
          </a:r>
          <a:endParaRPr b="0" lang="de-AT" sz="1200" spc="-1" strike="noStrike">
            <a:solidFill>
              <a:srgbClr val="000000"/>
            </a:solidFill>
            <a:uFill>
              <a:solidFill>
                <a:srgbClr val="ffffff"/>
              </a:solidFill>
            </a:uFill>
            <a:latin typeface="Times New Roman"/>
          </a:endParaRPr>
        </a:p>
        <a:p>
          <a:r>
            <a:rPr b="0" lang="de-AT" sz="1000" spc="-1" strike="noStrike">
              <a:solidFill>
                <a:srgbClr val="000000"/>
              </a:solidFill>
              <a:uFill>
                <a:solidFill>
                  <a:srgbClr val="ffffff"/>
                </a:solidFill>
              </a:uFill>
              <a:latin typeface="Arial"/>
            </a:rPr>
            <a:t>- Trends</a:t>
          </a:r>
          <a:endParaRPr b="0" lang="de-AT" sz="1200" spc="-1" strike="noStrike">
            <a:solidFill>
              <a:srgbClr val="000000"/>
            </a:solidFill>
            <a:uFill>
              <a:solidFill>
                <a:srgbClr val="ffffff"/>
              </a:solidFill>
            </a:uFill>
            <a:latin typeface="Times New Roman"/>
          </a:endParaRPr>
        </a:p>
        <a:p>
          <a:r>
            <a:rPr b="0" lang="de-AT" sz="1000" spc="-1" strike="noStrike">
              <a:solidFill>
                <a:srgbClr val="000000"/>
              </a:solidFill>
              <a:uFill>
                <a:solidFill>
                  <a:srgbClr val="ffffff"/>
                </a:solidFill>
              </a:uFill>
              <a:latin typeface="Arial"/>
            </a:rPr>
            <a:t>- Selektionsfaktoren</a:t>
          </a:r>
          <a:endParaRPr b="0" lang="de-AT" sz="1200" spc="-1" strike="noStrike">
            <a:solidFill>
              <a:srgbClr val="000000"/>
            </a:solidFill>
            <a:uFill>
              <a:solidFill>
                <a:srgbClr val="ffffff"/>
              </a:solidFill>
            </a:uFill>
            <a:latin typeface="Times New Roman"/>
          </a:endParaRPr>
        </a:p>
        <a:p>
          <a:r>
            <a:rPr b="0" lang="de-AT" sz="1000" spc="-1" strike="noStrike">
              <a:solidFill>
                <a:srgbClr val="000000"/>
              </a:solidFill>
              <a:uFill>
                <a:solidFill>
                  <a:srgbClr val="ffffff"/>
                </a:solidFill>
              </a:uFill>
              <a:latin typeface="Arial"/>
            </a:rPr>
            <a:t>- Gewichte</a:t>
          </a:r>
          <a:endParaRPr b="0" lang="de-AT" sz="1200" spc="-1" strike="noStrike">
            <a:solidFill>
              <a:srgbClr val="000000"/>
            </a:solidFill>
            <a:uFill>
              <a:solidFill>
                <a:srgbClr val="ffffff"/>
              </a:solidFill>
            </a:uFill>
            <a:latin typeface="Times New Roman"/>
          </a:endParaRPr>
        </a:p>
        <a:p>
          <a:r>
            <a:rPr b="0" lang="de-AT" sz="1000" spc="-1" strike="noStrike">
              <a:solidFill>
                <a:srgbClr val="000000"/>
              </a:solidFill>
              <a:uFill>
                <a:solidFill>
                  <a:srgbClr val="ffffff"/>
                </a:solidFill>
              </a:uFill>
              <a:latin typeface="Arial"/>
            </a:rPr>
            <a:t>- Grundtafeln</a:t>
          </a:r>
          <a:endParaRPr b="0" lang="de-AT" sz="1200" spc="-1" strike="noStrike">
            <a:solidFill>
              <a:srgbClr val="000000"/>
            </a:solidFill>
            <a:uFill>
              <a:solidFill>
                <a:srgbClr val="ffffff"/>
              </a:solidFill>
            </a:uFill>
            <a:latin typeface="Times New Roman"/>
          </a:endParaRPr>
        </a:p>
        <a:p>
          <a:r>
            <a:rPr b="0" lang="de-AT" sz="1000" spc="-1" strike="noStrike">
              <a:solidFill>
                <a:srgbClr val="000000"/>
              </a:solidFill>
              <a:uFill>
                <a:solidFill>
                  <a:srgbClr val="ffffff"/>
                </a:solidFill>
              </a:uFill>
              <a:latin typeface="Arial"/>
            </a:rPr>
            <a:t>- Altersverschiebungen</a:t>
          </a:r>
          <a:endParaRPr b="0" lang="de-AT" sz="1200" spc="-1" strike="noStrike">
            <a:solidFill>
              <a:srgbClr val="000000"/>
            </a:solidFill>
            <a:uFill>
              <a:solidFill>
                <a:srgbClr val="ffffff"/>
              </a:solidFill>
            </a:uFill>
            <a:latin typeface="Times New Roman"/>
          </a:endParaRPr>
        </a:p>
        <a:p>
          <a:r>
            <a:rPr b="0" lang="de-AT" sz="1000" spc="-1" strike="noStrike">
              <a:solidFill>
                <a:srgbClr val="000000"/>
              </a:solidFill>
              <a:uFill>
                <a:solidFill>
                  <a:srgbClr val="ffffff"/>
                </a:solidFill>
              </a:uFill>
              <a:latin typeface="Arial"/>
            </a:rPr>
            <a:t>enthalten sind. Jede der Spalten C bis K enthält Sterbewahrscheinlichkeiten gemäß einer der insgesamt elf verschiedenen Varianten der DAV 2004 R. Diese elf Varianten ergeben sich dadurch, dass es die vier Sterbetafeln 2. Ordnung, Bestand, B20 und 1. Ordnung jeweils in den Varianten Selektionstafel und Aggregattafel gibt und die für Neugeschäft ab dem Jahr 2005 empfohlene Sterbetafel 1. Ordnung sowie die Sterbetafeln Bestand und B20 zusätzlich noch in der Variante Grundtafel mit Altersverschiebung.</a:t>
          </a:r>
          <a:endParaRPr b="0" lang="de-AT" sz="1200" spc="-1" strike="noStrike">
            <a:solidFill>
              <a:srgbClr val="000000"/>
            </a:solidFill>
            <a:uFill>
              <a:solidFill>
                <a:srgbClr val="ffffff"/>
              </a:solidFill>
            </a:uFill>
            <a:latin typeface="Times New Roman"/>
          </a:endParaRPr>
        </a:p>
        <a:p>
          <a:r>
            <a:rPr b="0" lang="de-AT" sz="1000" spc="-1" strike="noStrike">
              <a:solidFill>
                <a:srgbClr val="000000"/>
              </a:solidFill>
              <a:uFill>
                <a:solidFill>
                  <a:srgbClr val="ffffff"/>
                </a:solidFill>
              </a:uFill>
              <a:latin typeface="Arial"/>
            </a:rPr>
            <a:t>  </a:t>
          </a:r>
          <a:endParaRPr b="0" lang="de-AT" sz="1200" spc="-1" strike="noStrike">
            <a:solidFill>
              <a:srgbClr val="000000"/>
            </a:solidFill>
            <a:uFill>
              <a:solidFill>
                <a:srgbClr val="ffffff"/>
              </a:solidFill>
            </a:uFill>
            <a:latin typeface="Times New Roman"/>
          </a:endParaRPr>
        </a:p>
        <a:p>
          <a:r>
            <a:rPr b="0" lang="de-AT" sz="1000" spc="-1" strike="noStrike">
              <a:solidFill>
                <a:srgbClr val="000000"/>
              </a:solidFill>
              <a:uFill>
                <a:solidFill>
                  <a:srgbClr val="ffffff"/>
                </a:solidFill>
              </a:uFill>
              <a:latin typeface="Arial"/>
            </a:rPr>
            <a:t>Die Sterbetafeln 2. Ordnung und 1. Ordnung sind in dem Papier 'Herleitung der DAV-Sterbetafel 2004 R für Rentenversicherungen' beschrieben. Die Sterbetafeln 'Bestand' und </a:t>
          </a:r>
          <a:endParaRPr b="0" lang="de-AT" sz="1200" spc="-1" strike="noStrike">
            <a:solidFill>
              <a:srgbClr val="000000"/>
            </a:solidFill>
            <a:uFill>
              <a:solidFill>
                <a:srgbClr val="ffffff"/>
              </a:solidFill>
            </a:uFill>
            <a:latin typeface="Times New Roman"/>
          </a:endParaRPr>
        </a:p>
      </xdr:txBody>
    </xdr:sp>
    <xdr:clientData/>
  </xdr:twoCellAnchor>
  <xdr:twoCellAnchor editAs="oneCell">
    <xdr:from>
      <xdr:col>6</xdr:col>
      <xdr:colOff>99720</xdr:colOff>
      <xdr:row>18</xdr:row>
      <xdr:rowOff>26280</xdr:rowOff>
    </xdr:from>
    <xdr:to>
      <xdr:col>6</xdr:col>
      <xdr:colOff>5636520</xdr:colOff>
      <xdr:row>44</xdr:row>
      <xdr:rowOff>44280</xdr:rowOff>
    </xdr:to>
    <xdr:sp>
      <xdr:nvSpPr>
        <xdr:cNvPr id="5" name="CustomShape 1"/>
        <xdr:cNvSpPr/>
      </xdr:nvSpPr>
      <xdr:spPr>
        <a:xfrm>
          <a:off x="5947920" y="2517840"/>
          <a:ext cx="5536800" cy="361728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0160" rIns="20160" tIns="10080" bIns="10080"/>
        <a:p>
          <a:r>
            <a:rPr b="0" lang="de-AT" sz="1000" spc="-1" strike="noStrike">
              <a:solidFill>
                <a:srgbClr val="000000"/>
              </a:solidFill>
              <a:uFill>
                <a:solidFill>
                  <a:srgbClr val="ffffff"/>
                </a:solidFill>
              </a:uFill>
              <a:latin typeface="Arial"/>
            </a:rPr>
            <a:t>'B20' sind in dem Papier 'Überschussbeteiligung und Reservierung von Rentenversicherungen des Bestandes' beschrieben. Bei den Sterbetafeln 2. Ordnung und Bestand wird der Sterblichkeitstrend gedämpft. Deshalb hängen die Sterbewahrscheinlichkeiten der Sterbetafeln 2. Ordnung und Bestand von den Parametern T_1 und T_2 der Trenddämpfung ab, welche in den Feldern B8 und B9 des Blatts q(x,t) mit den Mindestwerten T_1 = 5 und T_2 = 10 belegt sind. Die Grundtafel mit Altersverschiebung zur Sterbetafel Bestand wurde für T_1 = 5 und T_2 = 10 bestimmt.</a:t>
          </a:r>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r>
            <a:rPr b="0" lang="de-AT" sz="1000" spc="-1" strike="noStrike">
              <a:solidFill>
                <a:srgbClr val="000000"/>
              </a:solidFill>
              <a:uFill>
                <a:solidFill>
                  <a:srgbClr val="ffffff"/>
                </a:solidFill>
              </a:uFill>
              <a:latin typeface="Arial"/>
            </a:rPr>
            <a:t>Die folgende Tabelle enthält eine Übersicht einiger Charakteristika der Sterbetafeln 2. Ordnung, Bestand, B20 und 1. Ordnung:</a:t>
          </a:r>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a:p>
          <a:endParaRPr b="0" lang="de-AT" sz="1200" spc="-1" strike="noStrike">
            <a:solidFill>
              <a:srgbClr val="000000"/>
            </a:solidFill>
            <a:uFill>
              <a:solidFill>
                <a:srgbClr val="ffffff"/>
              </a:solidFill>
            </a:uFill>
            <a:latin typeface="Times New Roman"/>
          </a:endParaRPr>
        </a:p>
      </xdr:txBody>
    </xdr:sp>
    <xdr:clientData/>
  </xdr:twoCellAnchor>
  <xdr:twoCellAnchor editAs="oneCell">
    <xdr:from>
      <xdr:col>6</xdr:col>
      <xdr:colOff>121680</xdr:colOff>
      <xdr:row>28</xdr:row>
      <xdr:rowOff>121320</xdr:rowOff>
    </xdr:from>
    <xdr:to>
      <xdr:col>6</xdr:col>
      <xdr:colOff>4791240</xdr:colOff>
      <xdr:row>46</xdr:row>
      <xdr:rowOff>28440</xdr:rowOff>
    </xdr:to>
    <xdr:pic>
      <xdr:nvPicPr>
        <xdr:cNvPr id="6" name="Picture 9" descr=""/>
        <xdr:cNvPicPr/>
      </xdr:nvPicPr>
      <xdr:blipFill>
        <a:blip r:embed="rId1"/>
        <a:stretch/>
      </xdr:blipFill>
      <xdr:spPr>
        <a:xfrm>
          <a:off x="5969880" y="3997080"/>
          <a:ext cx="4669560" cy="23990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230760</xdr:colOff>
      <xdr:row>1</xdr:row>
      <xdr:rowOff>67320</xdr:rowOff>
    </xdr:from>
    <xdr:to>
      <xdr:col>18</xdr:col>
      <xdr:colOff>593640</xdr:colOff>
      <xdr:row>49</xdr:row>
      <xdr:rowOff>66960</xdr:rowOff>
    </xdr:to>
    <xdr:graphicFrame>
      <xdr:nvGraphicFramePr>
        <xdr:cNvPr id="7" name="Chart 1"/>
        <xdr:cNvGraphicFramePr/>
      </xdr:nvGraphicFramePr>
      <xdr:xfrm>
        <a:off x="5254560" y="227880"/>
        <a:ext cx="8933760" cy="7710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25" colorId="64" zoomScale="110" zoomScaleNormal="110" zoomScalePageLayoutView="100" workbookViewId="0">
      <selection pane="topLeft" activeCell="E43" activeCellId="0" sqref="E43"/>
    </sheetView>
  </sheetViews>
  <sheetFormatPr defaultRowHeight="12.75"/>
  <cols>
    <col collapsed="false" hidden="false" max="5" min="1" style="1" width="11.4132653061224"/>
    <col collapsed="false" hidden="false" max="6" min="6" style="1" width="25.8265306122449"/>
    <col collapsed="false" hidden="false" max="7" min="7" style="1" width="80.1938775510204"/>
    <col collapsed="false" hidden="false" max="8" min="8" style="1" width="91.7602040816326"/>
    <col collapsed="false" hidden="false" max="9" min="9" style="1" width="71.3469387755102"/>
    <col collapsed="false" hidden="false" max="10" min="10" style="1" width="60.6479591836735"/>
    <col collapsed="false" hidden="false" max="11" min="11" style="1" width="48.2295918367347"/>
    <col collapsed="false" hidden="false" max="12" min="12" style="1" width="36.9591836734694"/>
    <col collapsed="false" hidden="false" max="13" min="13" style="1" width="25.5510204081633"/>
    <col collapsed="false" hidden="false" max="14" min="14" style="1" width="15.6938775510204"/>
    <col collapsed="false" hidden="false" max="15" min="15" style="1" width="12.5612244897959"/>
    <col collapsed="false" hidden="false" max="16" min="16" style="1" width="18.9795918367347"/>
    <col collapsed="false" hidden="false" max="257" min="17" style="1" width="11.4132653061224"/>
    <col collapsed="false" hidden="false" max="1025" min="258" style="0" width="11.4132653061224"/>
  </cols>
  <sheetData>
    <row r="1" s="2" customFormat="true" ht="10.9" hidden="false" customHeight="false" outlineLevel="0" collapsed="false"/>
    <row r="2" s="2" customFormat="true" ht="10.9" hidden="false" customHeight="false" outlineLevel="0" collapsed="false"/>
    <row r="3" s="2" customFormat="true" ht="10.9" hidden="false" customHeight="false" outlineLevel="0" collapsed="false"/>
    <row r="4" s="2" customFormat="true" ht="10.9" hidden="false" customHeight="false" outlineLevel="0" collapsed="false"/>
    <row r="5" s="2" customFormat="true" ht="10.9" hidden="false" customHeight="false" outlineLevel="0" collapsed="false"/>
    <row r="6" s="2" customFormat="true" ht="10.9" hidden="false" customHeight="false" outlineLevel="0" collapsed="false"/>
    <row r="7" s="2" customFormat="true" ht="10.9" hidden="false" customHeight="false" outlineLevel="0" collapsed="false"/>
    <row r="8" s="2" customFormat="true" ht="10.9" hidden="false" customHeight="false" outlineLevel="0" collapsed="false"/>
    <row r="9" s="2" customFormat="true" ht="10.9" hidden="false" customHeight="false" outlineLevel="0" collapsed="false"/>
    <row r="10" s="2" customFormat="true" ht="10.9" hidden="false" customHeight="false" outlineLevel="0" collapsed="false"/>
    <row r="11" s="2" customFormat="true" ht="10.9" hidden="false" customHeight="false" outlineLevel="0" collapsed="false"/>
    <row r="12" s="2" customFormat="true" ht="10.9" hidden="false" customHeight="false" outlineLevel="0" collapsed="false"/>
    <row r="13" s="2" customFormat="true" ht="10.9" hidden="false" customHeight="false" outlineLevel="0" collapsed="false"/>
    <row r="14" s="2" customFormat="true" ht="10.9" hidden="false" customHeight="false" outlineLevel="0" collapsed="false"/>
    <row r="15" s="2" customFormat="true" ht="10.9" hidden="false" customHeight="false" outlineLevel="0" collapsed="false"/>
    <row r="16" s="2" customFormat="true" ht="10.9" hidden="false" customHeight="false" outlineLevel="0" collapsed="false"/>
    <row r="17" s="3" customFormat="true" ht="10.9" hidden="false" customHeight="false" outlineLevel="0" collapsed="false"/>
    <row r="18" s="3" customFormat="true" ht="10.9" hidden="false" customHeight="false" outlineLevel="0" collapsed="false"/>
    <row r="19" s="3" customFormat="true" ht="10.9" hidden="false" customHeight="false" outlineLevel="0" collapsed="false"/>
    <row r="20" s="3" customFormat="true" ht="10.9" hidden="false" customHeight="false" outlineLevel="0" collapsed="false"/>
    <row r="21" s="3" customFormat="true" ht="10.9" hidden="false" customHeight="false" outlineLevel="0" collapsed="false"/>
    <row r="22" s="3" customFormat="true" ht="10.9" hidden="false" customHeight="false" outlineLevel="0" collapsed="false"/>
    <row r="23" s="3" customFormat="true" ht="10.9" hidden="false" customHeight="false" outlineLevel="0" collapsed="false"/>
    <row r="24" s="3" customFormat="true" ht="10.9" hidden="false" customHeight="false" outlineLevel="0" collapsed="false"/>
    <row r="25" s="3" customFormat="true" ht="10.9" hidden="false" customHeight="false" outlineLevel="0" collapsed="false"/>
    <row r="26" s="3" customFormat="true" ht="10.9" hidden="false" customHeight="false" outlineLevel="0" collapsed="false"/>
    <row r="27" s="3" customFormat="true" ht="10.9" hidden="false" customHeight="false" outlineLevel="0" collapsed="false"/>
    <row r="28" s="3" customFormat="true" ht="10.9" hidden="false" customHeight="false" outlineLevel="0" collapsed="false"/>
    <row r="29" s="3" customFormat="true" ht="10.9" hidden="false" customHeight="false" outlineLevel="0" collapsed="false"/>
    <row r="30" s="3" customFormat="true" ht="10.9" hidden="false" customHeight="false" outlineLevel="0" collapsed="false"/>
    <row r="31" s="3" customFormat="true" ht="10.9" hidden="false" customHeight="false" outlineLevel="0" collapsed="false"/>
    <row r="32" s="3" customFormat="true" ht="10.9" hidden="false" customHeight="false" outlineLevel="0" collapsed="false"/>
    <row r="33" s="3" customFormat="true" ht="10.9" hidden="false" customHeight="false" outlineLevel="0" collapsed="false"/>
    <row r="34" s="3" customFormat="true" ht="10.9" hidden="false" customHeight="false" outlineLevel="0" collapsed="false"/>
    <row r="35" s="3" customFormat="true" ht="10.9" hidden="false" customHeight="false" outlineLevel="0" collapsed="false"/>
    <row r="36" s="3" customFormat="true" ht="10.9" hidden="false" customHeight="false" outlineLevel="0" collapsed="false"/>
    <row r="37" s="3" customFormat="true" ht="10.9" hidden="false" customHeight="false" outlineLevel="0" collapsed="false"/>
    <row r="38" s="3" customFormat="true" ht="10.9" hidden="false" customHeight="false" outlineLevel="0" collapsed="false"/>
    <row r="39" s="3" customFormat="true" ht="10.9" hidden="false" customHeight="false" outlineLevel="0" collapsed="false"/>
    <row r="40" s="3" customFormat="true" ht="10.9" hidden="false" customHeight="false" outlineLevel="0" collapsed="false"/>
    <row r="41" s="3" customFormat="true" ht="10.9" hidden="false" customHeight="false" outlineLevel="0" collapsed="false"/>
    <row r="42" s="3" customFormat="true" ht="10.9" hidden="false" customHeight="false" outlineLevel="0" collapsed="false"/>
    <row r="43" s="3" customFormat="true" ht="10.9" hidden="false" customHeight="false" outlineLevel="0" collapsed="false"/>
    <row r="44" s="3" customFormat="true" ht="10.9" hidden="false" customHeight="false" outlineLevel="0" collapsed="false"/>
    <row r="45" s="3" customFormat="true" ht="10.9" hidden="false" customHeight="false" outlineLevel="0" collapsed="false"/>
    <row r="46" s="3" customFormat="true" ht="10.9" hidden="false" customHeight="false" outlineLevel="0" collapsed="false"/>
  </sheetData>
  <printOptions headings="false" gridLines="false" gridLinesSet="true" horizontalCentered="false" verticalCentered="false"/>
  <pageMargins left="0.196527777777778" right="0.170138888888889" top="0.236111111111111" bottom="0.39375" header="0.511805555555555" footer="0.511805555555555"/>
  <pageSetup paperSize="9" scale="98"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colBreaks count="1" manualBreakCount="1">
    <brk id="8" man="true" max="65535" min="0"/>
  </colBreaks>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W29"/>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 activeCellId="0" sqref="C1"/>
    </sheetView>
  </sheetViews>
  <sheetFormatPr defaultRowHeight="14.1"/>
  <cols>
    <col collapsed="false" hidden="false" max="2" min="1" style="4" width="11.6989795918367"/>
    <col collapsed="false" hidden="false" max="3" min="3" style="4" width="22.2551020408163"/>
    <col collapsed="false" hidden="false" max="4" min="4" style="4" width="5.70408163265306"/>
    <col collapsed="false" hidden="false" max="6" min="5" style="4" width="11.6989795918367"/>
    <col collapsed="false" hidden="false" max="7" min="7" style="4" width="22.2551020408163"/>
    <col collapsed="false" hidden="false" max="8" min="8" style="4" width="11.0408163265306"/>
    <col collapsed="false" hidden="false" max="10" min="9" style="4" width="11.6989795918367"/>
    <col collapsed="false" hidden="false" max="11" min="11" style="4" width="22.2551020408163"/>
    <col collapsed="false" hidden="false" max="12" min="12" style="4" width="5.70408163265306"/>
    <col collapsed="false" hidden="false" max="14" min="13" style="4" width="11.6989795918367"/>
    <col collapsed="false" hidden="false" max="15" min="15" style="4" width="22.2551020408163"/>
    <col collapsed="false" hidden="false" max="16" min="16" style="4" width="11.0408163265306"/>
    <col collapsed="false" hidden="false" max="18" min="17" style="4" width="11.6989795918367"/>
    <col collapsed="false" hidden="false" max="19" min="19" style="4" width="22.2551020408163"/>
    <col collapsed="false" hidden="false" max="20" min="20" style="4" width="5.70408163265306"/>
    <col collapsed="false" hidden="false" max="22" min="21" style="4" width="11.6989795918367"/>
    <col collapsed="false" hidden="false" max="23" min="23" style="4" width="22.2551020408163"/>
    <col collapsed="false" hidden="false" max="257" min="24" style="4" width="11.0408163265306"/>
  </cols>
  <sheetData>
    <row r="1" customFormat="false" ht="12.75" hidden="false" customHeight="true" outlineLevel="0" collapsed="false">
      <c r="A1" s="30" t="s">
        <v>52</v>
      </c>
      <c r="B1" s="30"/>
      <c r="C1" s="30"/>
      <c r="D1" s="63"/>
      <c r="E1" s="30" t="s">
        <v>53</v>
      </c>
      <c r="F1" s="30"/>
      <c r="G1" s="30"/>
      <c r="I1" s="30" t="s">
        <v>54</v>
      </c>
      <c r="J1" s="30"/>
      <c r="K1" s="30"/>
      <c r="L1" s="63"/>
      <c r="M1" s="30" t="s">
        <v>55</v>
      </c>
      <c r="N1" s="30"/>
      <c r="O1" s="30"/>
      <c r="Q1" s="30" t="s">
        <v>56</v>
      </c>
      <c r="R1" s="30"/>
      <c r="S1" s="30"/>
      <c r="T1" s="63"/>
      <c r="U1" s="30" t="s">
        <v>57</v>
      </c>
      <c r="V1" s="30"/>
      <c r="W1" s="30"/>
    </row>
    <row r="2" customFormat="false" ht="12.75" hidden="false" customHeight="true" outlineLevel="0" collapsed="false">
      <c r="A2" s="30" t="s">
        <v>51</v>
      </c>
      <c r="B2" s="30"/>
      <c r="C2" s="64"/>
      <c r="D2" s="63"/>
      <c r="E2" s="30" t="s">
        <v>51</v>
      </c>
      <c r="F2" s="30"/>
      <c r="G2" s="11"/>
      <c r="I2" s="30" t="s">
        <v>51</v>
      </c>
      <c r="J2" s="30"/>
      <c r="K2" s="64"/>
      <c r="L2" s="63"/>
      <c r="M2" s="30" t="s">
        <v>51</v>
      </c>
      <c r="N2" s="30"/>
      <c r="O2" s="11"/>
      <c r="Q2" s="30" t="s">
        <v>51</v>
      </c>
      <c r="R2" s="30"/>
      <c r="S2" s="64"/>
      <c r="T2" s="63"/>
      <c r="U2" s="30" t="s">
        <v>51</v>
      </c>
      <c r="V2" s="30"/>
      <c r="W2" s="11"/>
    </row>
    <row r="3" customFormat="false" ht="18" hidden="false" customHeight="false" outlineLevel="0" collapsed="false">
      <c r="A3" s="11" t="s">
        <v>58</v>
      </c>
      <c r="B3" s="11" t="s">
        <v>59</v>
      </c>
      <c r="C3" s="64" t="s">
        <v>60</v>
      </c>
      <c r="D3" s="63"/>
      <c r="E3" s="65" t="s">
        <v>58</v>
      </c>
      <c r="F3" s="11" t="s">
        <v>59</v>
      </c>
      <c r="G3" s="11" t="s">
        <v>60</v>
      </c>
      <c r="I3" s="11" t="s">
        <v>58</v>
      </c>
      <c r="J3" s="11" t="s">
        <v>59</v>
      </c>
      <c r="K3" s="64" t="s">
        <v>60</v>
      </c>
      <c r="L3" s="63"/>
      <c r="M3" s="65" t="s">
        <v>58</v>
      </c>
      <c r="N3" s="11" t="s">
        <v>59</v>
      </c>
      <c r="O3" s="11" t="s">
        <v>60</v>
      </c>
      <c r="Q3" s="11" t="s">
        <v>58</v>
      </c>
      <c r="R3" s="11" t="s">
        <v>59</v>
      </c>
      <c r="S3" s="64" t="s">
        <v>60</v>
      </c>
      <c r="T3" s="63"/>
      <c r="U3" s="65" t="s">
        <v>58</v>
      </c>
      <c r="V3" s="11" t="s">
        <v>59</v>
      </c>
      <c r="W3" s="11" t="s">
        <v>60</v>
      </c>
    </row>
    <row r="4" customFormat="false" ht="14.1" hidden="false" customHeight="false" outlineLevel="0" collapsed="false">
      <c r="A4" s="18" t="n">
        <v>1900</v>
      </c>
      <c r="B4" s="18" t="n">
        <v>1902</v>
      </c>
      <c r="C4" s="66" t="n">
        <v>12</v>
      </c>
      <c r="D4" s="67"/>
      <c r="E4" s="68" t="n">
        <v>1900</v>
      </c>
      <c r="F4" s="18" t="n">
        <v>1903</v>
      </c>
      <c r="G4" s="18" t="n">
        <v>10</v>
      </c>
      <c r="I4" s="18" t="n">
        <v>1900</v>
      </c>
      <c r="J4" s="18" t="n">
        <v>1913</v>
      </c>
      <c r="K4" s="66" t="n">
        <v>9</v>
      </c>
      <c r="L4" s="67"/>
      <c r="M4" s="68" t="n">
        <v>1900</v>
      </c>
      <c r="N4" s="18" t="n">
        <v>1913</v>
      </c>
      <c r="O4" s="18" t="n">
        <v>8</v>
      </c>
      <c r="Q4" s="18" t="n">
        <v>1910</v>
      </c>
      <c r="R4" s="18" t="n">
        <v>1917</v>
      </c>
      <c r="S4" s="66" t="n">
        <v>12</v>
      </c>
      <c r="T4" s="67"/>
      <c r="U4" s="68" t="n">
        <v>1910</v>
      </c>
      <c r="V4" s="18" t="n">
        <v>1916</v>
      </c>
      <c r="W4" s="18" t="n">
        <v>11</v>
      </c>
    </row>
    <row r="5" customFormat="false" ht="14.1" hidden="false" customHeight="false" outlineLevel="0" collapsed="false">
      <c r="A5" s="18" t="n">
        <f aca="false">B4+1</f>
        <v>1903</v>
      </c>
      <c r="B5" s="18" t="n">
        <v>1905</v>
      </c>
      <c r="C5" s="66" t="n">
        <v>11</v>
      </c>
      <c r="D5" s="67"/>
      <c r="E5" s="68" t="n">
        <f aca="false">F4+1</f>
        <v>1904</v>
      </c>
      <c r="F5" s="18" t="n">
        <v>1905</v>
      </c>
      <c r="G5" s="18" t="n">
        <v>9</v>
      </c>
      <c r="I5" s="18" t="n">
        <f aca="false">J4+1</f>
        <v>1914</v>
      </c>
      <c r="J5" s="18" t="n">
        <v>1914</v>
      </c>
      <c r="K5" s="66" t="n">
        <v>8</v>
      </c>
      <c r="L5" s="67"/>
      <c r="M5" s="68" t="n">
        <f aca="false">N4+1</f>
        <v>1914</v>
      </c>
      <c r="N5" s="18" t="n">
        <v>1915</v>
      </c>
      <c r="O5" s="18" t="n">
        <v>7</v>
      </c>
      <c r="Q5" s="18" t="n">
        <v>1918</v>
      </c>
      <c r="R5" s="18" t="n">
        <v>1918</v>
      </c>
      <c r="S5" s="66" t="n">
        <v>11</v>
      </c>
      <c r="T5" s="67"/>
      <c r="U5" s="68" t="n">
        <v>1917</v>
      </c>
      <c r="V5" s="18" t="n">
        <v>1918</v>
      </c>
      <c r="W5" s="18" t="n">
        <v>10</v>
      </c>
    </row>
    <row r="6" customFormat="false" ht="14.1" hidden="false" customHeight="false" outlineLevel="0" collapsed="false">
      <c r="A6" s="18" t="n">
        <f aca="false">B5+1</f>
        <v>1906</v>
      </c>
      <c r="B6" s="18" t="n">
        <v>1907</v>
      </c>
      <c r="C6" s="66" t="n">
        <v>10</v>
      </c>
      <c r="D6" s="67"/>
      <c r="E6" s="68" t="n">
        <f aca="false">F5+1</f>
        <v>1906</v>
      </c>
      <c r="F6" s="18" t="n">
        <v>1907</v>
      </c>
      <c r="G6" s="18" t="n">
        <v>8</v>
      </c>
      <c r="I6" s="18" t="n">
        <f aca="false">J5+1</f>
        <v>1915</v>
      </c>
      <c r="J6" s="18" t="n">
        <v>1916</v>
      </c>
      <c r="K6" s="66" t="n">
        <v>7</v>
      </c>
      <c r="L6" s="67"/>
      <c r="M6" s="68" t="n">
        <f aca="false">N5+1</f>
        <v>1916</v>
      </c>
      <c r="N6" s="18" t="n">
        <v>1917</v>
      </c>
      <c r="O6" s="18" t="n">
        <v>6</v>
      </c>
      <c r="Q6" s="18" t="n">
        <v>1919</v>
      </c>
      <c r="R6" s="18" t="n">
        <v>1919</v>
      </c>
      <c r="S6" s="66" t="n">
        <v>10</v>
      </c>
      <c r="T6" s="67"/>
      <c r="U6" s="68" t="n">
        <v>1919</v>
      </c>
      <c r="V6" s="18" t="n">
        <v>1919</v>
      </c>
      <c r="W6" s="18" t="n">
        <v>9</v>
      </c>
    </row>
    <row r="7" customFormat="false" ht="14.1" hidden="false" customHeight="false" outlineLevel="0" collapsed="false">
      <c r="A7" s="18" t="n">
        <f aca="false">B6+1</f>
        <v>1908</v>
      </c>
      <c r="B7" s="18" t="n">
        <v>1908</v>
      </c>
      <c r="C7" s="66" t="n">
        <v>9</v>
      </c>
      <c r="D7" s="67"/>
      <c r="E7" s="68" t="n">
        <f aca="false">F6+1</f>
        <v>1908</v>
      </c>
      <c r="F7" s="18" t="n">
        <v>1909</v>
      </c>
      <c r="G7" s="18" t="n">
        <v>7</v>
      </c>
      <c r="I7" s="18" t="n">
        <f aca="false">J6+1</f>
        <v>1917</v>
      </c>
      <c r="J7" s="18" t="n">
        <v>1917</v>
      </c>
      <c r="K7" s="66" t="n">
        <v>6</v>
      </c>
      <c r="L7" s="67"/>
      <c r="M7" s="68" t="n">
        <f aca="false">N6+1</f>
        <v>1918</v>
      </c>
      <c r="N7" s="18" t="n">
        <v>1920</v>
      </c>
      <c r="O7" s="18" t="n">
        <v>5</v>
      </c>
      <c r="Q7" s="18" t="n">
        <v>1920</v>
      </c>
      <c r="R7" s="18" t="n">
        <v>1920</v>
      </c>
      <c r="S7" s="66" t="n">
        <v>9</v>
      </c>
      <c r="T7" s="67"/>
      <c r="U7" s="68" t="n">
        <v>1920</v>
      </c>
      <c r="V7" s="18" t="n">
        <v>1921</v>
      </c>
      <c r="W7" s="18" t="n">
        <v>8</v>
      </c>
    </row>
    <row r="8" customFormat="false" ht="14.1" hidden="false" customHeight="false" outlineLevel="0" collapsed="false">
      <c r="A8" s="18" t="n">
        <f aca="false">B7+1</f>
        <v>1909</v>
      </c>
      <c r="B8" s="18" t="n">
        <v>1910</v>
      </c>
      <c r="C8" s="66" t="n">
        <v>8</v>
      </c>
      <c r="D8" s="67"/>
      <c r="E8" s="68" t="n">
        <f aca="false">F7+1</f>
        <v>1910</v>
      </c>
      <c r="F8" s="18" t="n">
        <v>1912</v>
      </c>
      <c r="G8" s="18" t="n">
        <v>6</v>
      </c>
      <c r="I8" s="18" t="n">
        <f aca="false">J7+1</f>
        <v>1918</v>
      </c>
      <c r="J8" s="18" t="n">
        <v>1920</v>
      </c>
      <c r="K8" s="66" t="n">
        <v>5</v>
      </c>
      <c r="L8" s="67"/>
      <c r="M8" s="68" t="n">
        <f aca="false">N7+1</f>
        <v>1921</v>
      </c>
      <c r="N8" s="18" t="n">
        <v>1930</v>
      </c>
      <c r="O8" s="18" t="n">
        <v>4</v>
      </c>
      <c r="Q8" s="18" t="n">
        <v>1921</v>
      </c>
      <c r="R8" s="18" t="n">
        <v>1921</v>
      </c>
      <c r="S8" s="66" t="n">
        <v>8</v>
      </c>
      <c r="T8" s="67"/>
      <c r="U8" s="68" t="n">
        <v>1922</v>
      </c>
      <c r="V8" s="18" t="n">
        <v>1924</v>
      </c>
      <c r="W8" s="18" t="n">
        <v>7</v>
      </c>
    </row>
    <row r="9" customFormat="false" ht="14.1" hidden="false" customHeight="false" outlineLevel="0" collapsed="false">
      <c r="A9" s="18" t="n">
        <f aca="false">B8+1</f>
        <v>1911</v>
      </c>
      <c r="B9" s="18" t="n">
        <v>1912</v>
      </c>
      <c r="C9" s="66" t="n">
        <v>7</v>
      </c>
      <c r="D9" s="67"/>
      <c r="E9" s="68" t="n">
        <f aca="false">F8+1</f>
        <v>1913</v>
      </c>
      <c r="F9" s="18" t="n">
        <v>1915</v>
      </c>
      <c r="G9" s="18" t="n">
        <v>5</v>
      </c>
      <c r="I9" s="18" t="n">
        <f aca="false">J8+1</f>
        <v>1921</v>
      </c>
      <c r="J9" s="18" t="n">
        <v>1930</v>
      </c>
      <c r="K9" s="66" t="n">
        <v>4</v>
      </c>
      <c r="L9" s="67"/>
      <c r="M9" s="68" t="n">
        <f aca="false">N8+1</f>
        <v>1931</v>
      </c>
      <c r="N9" s="18" t="n">
        <v>1937</v>
      </c>
      <c r="O9" s="18" t="n">
        <v>3</v>
      </c>
      <c r="Q9" s="18" t="n">
        <v>1922</v>
      </c>
      <c r="R9" s="18" t="n">
        <v>1925</v>
      </c>
      <c r="S9" s="66" t="n">
        <v>7</v>
      </c>
      <c r="T9" s="67"/>
      <c r="U9" s="68" t="n">
        <v>1925</v>
      </c>
      <c r="V9" s="18" t="n">
        <v>1933</v>
      </c>
      <c r="W9" s="18" t="n">
        <v>6</v>
      </c>
    </row>
    <row r="10" customFormat="false" ht="14.1" hidden="false" customHeight="false" outlineLevel="0" collapsed="false">
      <c r="A10" s="18" t="n">
        <f aca="false">B9+1</f>
        <v>1913</v>
      </c>
      <c r="B10" s="18" t="n">
        <v>1913</v>
      </c>
      <c r="C10" s="66" t="n">
        <v>6</v>
      </c>
      <c r="D10" s="67"/>
      <c r="E10" s="68" t="n">
        <f aca="false">F9+1</f>
        <v>1916</v>
      </c>
      <c r="F10" s="18" t="n">
        <v>1919</v>
      </c>
      <c r="G10" s="18" t="n">
        <v>4</v>
      </c>
      <c r="I10" s="18" t="n">
        <f aca="false">J9+1</f>
        <v>1931</v>
      </c>
      <c r="J10" s="18" t="n">
        <v>1939</v>
      </c>
      <c r="K10" s="66" t="n">
        <v>3</v>
      </c>
      <c r="L10" s="67"/>
      <c r="M10" s="68" t="n">
        <f aca="false">N9+1</f>
        <v>1938</v>
      </c>
      <c r="N10" s="18" t="n">
        <v>1943</v>
      </c>
      <c r="O10" s="18" t="n">
        <v>2</v>
      </c>
      <c r="Q10" s="18" t="n">
        <v>1926</v>
      </c>
      <c r="R10" s="18" t="n">
        <v>1934</v>
      </c>
      <c r="S10" s="66" t="n">
        <v>6</v>
      </c>
      <c r="T10" s="67"/>
      <c r="U10" s="68" t="n">
        <v>1934</v>
      </c>
      <c r="V10" s="18" t="n">
        <v>1939</v>
      </c>
      <c r="W10" s="18" t="n">
        <v>5</v>
      </c>
    </row>
    <row r="11" customFormat="false" ht="14.1" hidden="false" customHeight="false" outlineLevel="0" collapsed="false">
      <c r="A11" s="18" t="n">
        <f aca="false">B10+1</f>
        <v>1914</v>
      </c>
      <c r="B11" s="18" t="n">
        <v>1915</v>
      </c>
      <c r="C11" s="66" t="n">
        <v>5</v>
      </c>
      <c r="D11" s="67"/>
      <c r="E11" s="68" t="n">
        <f aca="false">F10+1</f>
        <v>1920</v>
      </c>
      <c r="F11" s="18" t="n">
        <v>1929</v>
      </c>
      <c r="G11" s="18" t="n">
        <v>3</v>
      </c>
      <c r="I11" s="18" t="n">
        <f aca="false">J10+1</f>
        <v>1940</v>
      </c>
      <c r="J11" s="18" t="n">
        <v>1945</v>
      </c>
      <c r="K11" s="66" t="n">
        <v>2</v>
      </c>
      <c r="L11" s="67"/>
      <c r="M11" s="68" t="n">
        <f aca="false">N10+1</f>
        <v>1944</v>
      </c>
      <c r="N11" s="18" t="n">
        <v>1949</v>
      </c>
      <c r="O11" s="18" t="n">
        <v>1</v>
      </c>
      <c r="Q11" s="18" t="n">
        <v>1935</v>
      </c>
      <c r="R11" s="18" t="n">
        <v>1941</v>
      </c>
      <c r="S11" s="66" t="n">
        <v>5</v>
      </c>
      <c r="T11" s="67"/>
      <c r="U11" s="68" t="n">
        <v>1940</v>
      </c>
      <c r="V11" s="18" t="n">
        <v>1945</v>
      </c>
      <c r="W11" s="18" t="n">
        <v>4</v>
      </c>
    </row>
    <row r="12" customFormat="false" ht="14.1" hidden="false" customHeight="false" outlineLevel="0" collapsed="false">
      <c r="A12" s="18" t="n">
        <f aca="false">B11+1</f>
        <v>1916</v>
      </c>
      <c r="B12" s="18" t="n">
        <v>1917</v>
      </c>
      <c r="C12" s="66" t="n">
        <v>4</v>
      </c>
      <c r="D12" s="67"/>
      <c r="E12" s="68" t="n">
        <f aca="false">F11+1</f>
        <v>1930</v>
      </c>
      <c r="F12" s="18" t="n">
        <v>1939</v>
      </c>
      <c r="G12" s="18" t="n">
        <v>2</v>
      </c>
      <c r="I12" s="18" t="n">
        <f aca="false">J11+1</f>
        <v>1946</v>
      </c>
      <c r="J12" s="18" t="n">
        <v>1950</v>
      </c>
      <c r="K12" s="66" t="n">
        <v>1</v>
      </c>
      <c r="L12" s="67"/>
      <c r="M12" s="68" t="n">
        <f aca="false">N11+1</f>
        <v>1950</v>
      </c>
      <c r="N12" s="18" t="n">
        <v>1955</v>
      </c>
      <c r="O12" s="18" t="n">
        <v>0</v>
      </c>
      <c r="Q12" s="18" t="n">
        <v>1942</v>
      </c>
      <c r="R12" s="18" t="n">
        <v>1947</v>
      </c>
      <c r="S12" s="66" t="n">
        <v>4</v>
      </c>
      <c r="T12" s="67"/>
      <c r="U12" s="68" t="n">
        <v>1946</v>
      </c>
      <c r="V12" s="18" t="n">
        <v>1950</v>
      </c>
      <c r="W12" s="18" t="n">
        <v>3</v>
      </c>
    </row>
    <row r="13" customFormat="false" ht="14.1" hidden="false" customHeight="false" outlineLevel="0" collapsed="false">
      <c r="A13" s="18" t="n">
        <f aca="false">B12+1</f>
        <v>1918</v>
      </c>
      <c r="B13" s="18" t="n">
        <v>1922</v>
      </c>
      <c r="C13" s="66" t="n">
        <v>3</v>
      </c>
      <c r="D13" s="67"/>
      <c r="E13" s="68" t="n">
        <f aca="false">F12+1</f>
        <v>1940</v>
      </c>
      <c r="F13" s="18" t="n">
        <v>1947</v>
      </c>
      <c r="G13" s="18" t="n">
        <v>1</v>
      </c>
      <c r="I13" s="18" t="n">
        <f aca="false">J12+1</f>
        <v>1951</v>
      </c>
      <c r="J13" s="18" t="n">
        <v>1955</v>
      </c>
      <c r="K13" s="66" t="n">
        <v>0</v>
      </c>
      <c r="L13" s="67"/>
      <c r="M13" s="68" t="n">
        <f aca="false">N12+1</f>
        <v>1956</v>
      </c>
      <c r="N13" s="18" t="n">
        <v>1960</v>
      </c>
      <c r="O13" s="18" t="n">
        <v>-1</v>
      </c>
      <c r="Q13" s="18" t="n">
        <v>1948</v>
      </c>
      <c r="R13" s="18" t="n">
        <v>1952</v>
      </c>
      <c r="S13" s="66" t="n">
        <v>3</v>
      </c>
      <c r="T13" s="67"/>
      <c r="U13" s="68" t="n">
        <v>1951</v>
      </c>
      <c r="V13" s="18" t="n">
        <v>1955</v>
      </c>
      <c r="W13" s="18" t="n">
        <v>2</v>
      </c>
    </row>
    <row r="14" customFormat="false" ht="14.1" hidden="false" customHeight="false" outlineLevel="0" collapsed="false">
      <c r="A14" s="18" t="n">
        <f aca="false">B13+1</f>
        <v>1923</v>
      </c>
      <c r="B14" s="18" t="n">
        <v>1939</v>
      </c>
      <c r="C14" s="66" t="n">
        <v>2</v>
      </c>
      <c r="D14" s="67"/>
      <c r="E14" s="68" t="n">
        <f aca="false">F13+1</f>
        <v>1948</v>
      </c>
      <c r="F14" s="18" t="n">
        <v>1955</v>
      </c>
      <c r="G14" s="18" t="n">
        <v>0</v>
      </c>
      <c r="I14" s="18" t="n">
        <f aca="false">J13+1</f>
        <v>1956</v>
      </c>
      <c r="J14" s="18" t="n">
        <v>1959</v>
      </c>
      <c r="K14" s="66" t="n">
        <v>-1</v>
      </c>
      <c r="L14" s="67"/>
      <c r="M14" s="68" t="n">
        <f aca="false">N13+1</f>
        <v>1961</v>
      </c>
      <c r="N14" s="18" t="n">
        <v>1965</v>
      </c>
      <c r="O14" s="18" t="n">
        <v>-2</v>
      </c>
      <c r="Q14" s="18" t="n">
        <v>1953</v>
      </c>
      <c r="R14" s="18" t="n">
        <v>1956</v>
      </c>
      <c r="S14" s="66" t="n">
        <v>2</v>
      </c>
      <c r="T14" s="67"/>
      <c r="U14" s="68" t="n">
        <v>1956</v>
      </c>
      <c r="V14" s="18" t="n">
        <v>1960</v>
      </c>
      <c r="W14" s="18" t="n">
        <v>1</v>
      </c>
    </row>
    <row r="15" customFormat="false" ht="14.1" hidden="false" customHeight="false" outlineLevel="0" collapsed="false">
      <c r="A15" s="18" t="n">
        <f aca="false">B14+1</f>
        <v>1940</v>
      </c>
      <c r="B15" s="18" t="n">
        <v>1947</v>
      </c>
      <c r="C15" s="66" t="n">
        <v>1</v>
      </c>
      <c r="D15" s="67"/>
      <c r="E15" s="68" t="n">
        <f aca="false">F14+1</f>
        <v>1956</v>
      </c>
      <c r="F15" s="18" t="n">
        <v>1961</v>
      </c>
      <c r="G15" s="18" t="n">
        <v>-1</v>
      </c>
      <c r="I15" s="18" t="n">
        <f aca="false">J14+1</f>
        <v>1960</v>
      </c>
      <c r="J15" s="18" t="n">
        <v>1964</v>
      </c>
      <c r="K15" s="66" t="n">
        <v>-2</v>
      </c>
      <c r="L15" s="67"/>
      <c r="M15" s="68" t="n">
        <f aca="false">N14+1</f>
        <v>1966</v>
      </c>
      <c r="N15" s="18" t="n">
        <v>1970</v>
      </c>
      <c r="O15" s="18" t="n">
        <v>-3</v>
      </c>
      <c r="Q15" s="18" t="n">
        <v>1957</v>
      </c>
      <c r="R15" s="18" t="n">
        <v>1960</v>
      </c>
      <c r="S15" s="66" t="n">
        <v>1</v>
      </c>
      <c r="T15" s="67"/>
      <c r="U15" s="68" t="n">
        <v>1961</v>
      </c>
      <c r="V15" s="18" t="n">
        <v>1965</v>
      </c>
      <c r="W15" s="18" t="n">
        <v>0</v>
      </c>
    </row>
    <row r="16" customFormat="false" ht="14.1" hidden="false" customHeight="false" outlineLevel="0" collapsed="false">
      <c r="A16" s="18" t="n">
        <f aca="false">B15+1</f>
        <v>1948</v>
      </c>
      <c r="B16" s="18" t="n">
        <v>1955</v>
      </c>
      <c r="C16" s="66" t="n">
        <v>0</v>
      </c>
      <c r="D16" s="67"/>
      <c r="E16" s="68" t="n">
        <f aca="false">F15+1</f>
        <v>1962</v>
      </c>
      <c r="F16" s="18" t="n">
        <v>1967</v>
      </c>
      <c r="G16" s="18" t="n">
        <v>-2</v>
      </c>
      <c r="I16" s="18" t="n">
        <f aca="false">J15+1</f>
        <v>1965</v>
      </c>
      <c r="J16" s="18" t="n">
        <v>1968</v>
      </c>
      <c r="K16" s="66" t="n">
        <v>-3</v>
      </c>
      <c r="L16" s="67"/>
      <c r="M16" s="68" t="n">
        <f aca="false">N15+1</f>
        <v>1971</v>
      </c>
      <c r="N16" s="18" t="n">
        <v>1975</v>
      </c>
      <c r="O16" s="18" t="n">
        <v>-4</v>
      </c>
      <c r="Q16" s="18" t="n">
        <v>1961</v>
      </c>
      <c r="R16" s="18" t="n">
        <v>1965</v>
      </c>
      <c r="S16" s="66" t="n">
        <v>0</v>
      </c>
      <c r="T16" s="67"/>
      <c r="U16" s="68" t="n">
        <v>1966</v>
      </c>
      <c r="V16" s="18" t="n">
        <v>1969</v>
      </c>
      <c r="W16" s="18" t="n">
        <v>-1</v>
      </c>
    </row>
    <row r="17" customFormat="false" ht="14.1" hidden="false" customHeight="false" outlineLevel="0" collapsed="false">
      <c r="A17" s="18" t="n">
        <f aca="false">B16+1</f>
        <v>1956</v>
      </c>
      <c r="B17" s="18" t="n">
        <v>1961</v>
      </c>
      <c r="C17" s="66" t="n">
        <v>-1</v>
      </c>
      <c r="D17" s="67"/>
      <c r="E17" s="68" t="n">
        <f aca="false">F16+1</f>
        <v>1968</v>
      </c>
      <c r="F17" s="18" t="n">
        <v>1974</v>
      </c>
      <c r="G17" s="18" t="n">
        <v>-3</v>
      </c>
      <c r="I17" s="18" t="n">
        <f aca="false">J16+1</f>
        <v>1969</v>
      </c>
      <c r="J17" s="18" t="n">
        <v>1972</v>
      </c>
      <c r="K17" s="66" t="n">
        <v>-4</v>
      </c>
      <c r="L17" s="67"/>
      <c r="M17" s="68" t="n">
        <f aca="false">N16+1</f>
        <v>1976</v>
      </c>
      <c r="N17" s="18" t="n">
        <v>1980</v>
      </c>
      <c r="O17" s="18" t="n">
        <v>-5</v>
      </c>
      <c r="Q17" s="18" t="n">
        <v>1966</v>
      </c>
      <c r="R17" s="18" t="n">
        <v>1969</v>
      </c>
      <c r="S17" s="66" t="n">
        <v>-1</v>
      </c>
      <c r="T17" s="67"/>
      <c r="U17" s="68" t="n">
        <v>1970</v>
      </c>
      <c r="V17" s="18" t="n">
        <v>1974</v>
      </c>
      <c r="W17" s="18" t="n">
        <v>-2</v>
      </c>
    </row>
    <row r="18" customFormat="false" ht="14.1" hidden="false" customHeight="false" outlineLevel="0" collapsed="false">
      <c r="A18" s="18" t="n">
        <f aca="false">B17+1</f>
        <v>1962</v>
      </c>
      <c r="B18" s="18" t="n">
        <v>1967</v>
      </c>
      <c r="C18" s="66" t="n">
        <v>-2</v>
      </c>
      <c r="D18" s="67"/>
      <c r="E18" s="68" t="n">
        <f aca="false">F17+1</f>
        <v>1975</v>
      </c>
      <c r="F18" s="18" t="n">
        <v>1981</v>
      </c>
      <c r="G18" s="18" t="n">
        <v>-4</v>
      </c>
      <c r="I18" s="18" t="n">
        <f aca="false">J17+1</f>
        <v>1973</v>
      </c>
      <c r="J18" s="18" t="n">
        <v>1976</v>
      </c>
      <c r="K18" s="66" t="n">
        <v>-5</v>
      </c>
      <c r="L18" s="67"/>
      <c r="M18" s="68" t="n">
        <f aca="false">N17+1</f>
        <v>1981</v>
      </c>
      <c r="N18" s="18" t="n">
        <v>1986</v>
      </c>
      <c r="O18" s="18" t="n">
        <v>-6</v>
      </c>
      <c r="Q18" s="18" t="n">
        <v>1970</v>
      </c>
      <c r="R18" s="18" t="n">
        <v>1973</v>
      </c>
      <c r="S18" s="66" t="n">
        <v>-2</v>
      </c>
      <c r="T18" s="67"/>
      <c r="U18" s="68" t="n">
        <v>1975</v>
      </c>
      <c r="V18" s="18" t="n">
        <v>1979</v>
      </c>
      <c r="W18" s="18" t="n">
        <v>-3</v>
      </c>
    </row>
    <row r="19" customFormat="false" ht="14.1" hidden="false" customHeight="false" outlineLevel="0" collapsed="false">
      <c r="A19" s="18" t="n">
        <f aca="false">B18+1</f>
        <v>1968</v>
      </c>
      <c r="B19" s="18" t="n">
        <v>1973</v>
      </c>
      <c r="C19" s="66" t="n">
        <v>-3</v>
      </c>
      <c r="D19" s="67"/>
      <c r="E19" s="68" t="n">
        <f aca="false">F18+1</f>
        <v>1982</v>
      </c>
      <c r="F19" s="18" t="n">
        <v>1988</v>
      </c>
      <c r="G19" s="18" t="n">
        <v>-5</v>
      </c>
      <c r="I19" s="18" t="n">
        <f aca="false">J18+1</f>
        <v>1977</v>
      </c>
      <c r="J19" s="18" t="n">
        <v>1981</v>
      </c>
      <c r="K19" s="66" t="n">
        <v>-6</v>
      </c>
      <c r="L19" s="67"/>
      <c r="M19" s="68" t="n">
        <f aca="false">N18+1</f>
        <v>1987</v>
      </c>
      <c r="N19" s="18" t="n">
        <v>1991</v>
      </c>
      <c r="O19" s="18" t="n">
        <v>-7</v>
      </c>
      <c r="Q19" s="18" t="n">
        <v>1974</v>
      </c>
      <c r="R19" s="18" t="n">
        <v>1977</v>
      </c>
      <c r="S19" s="66" t="n">
        <v>-3</v>
      </c>
      <c r="T19" s="67"/>
      <c r="U19" s="68" t="n">
        <v>1980</v>
      </c>
      <c r="V19" s="18" t="n">
        <v>1984</v>
      </c>
      <c r="W19" s="18" t="n">
        <v>-4</v>
      </c>
    </row>
    <row r="20" customFormat="false" ht="14.1" hidden="false" customHeight="false" outlineLevel="0" collapsed="false">
      <c r="A20" s="18" t="n">
        <f aca="false">B19+1</f>
        <v>1974</v>
      </c>
      <c r="B20" s="18" t="n">
        <v>1979</v>
      </c>
      <c r="C20" s="66" t="n">
        <v>-4</v>
      </c>
      <c r="D20" s="67"/>
      <c r="E20" s="68" t="n">
        <f aca="false">F19+1</f>
        <v>1989</v>
      </c>
      <c r="F20" s="18" t="n">
        <v>1995</v>
      </c>
      <c r="G20" s="18" t="n">
        <v>-6</v>
      </c>
      <c r="I20" s="18" t="n">
        <f aca="false">J19+1</f>
        <v>1982</v>
      </c>
      <c r="J20" s="18" t="n">
        <v>1987</v>
      </c>
      <c r="K20" s="66" t="n">
        <v>-7</v>
      </c>
      <c r="L20" s="67"/>
      <c r="M20" s="68" t="n">
        <f aca="false">N19+1</f>
        <v>1992</v>
      </c>
      <c r="N20" s="18" t="n">
        <v>1996</v>
      </c>
      <c r="O20" s="18" t="n">
        <v>-8</v>
      </c>
      <c r="Q20" s="18" t="n">
        <v>1978</v>
      </c>
      <c r="R20" s="18" t="n">
        <v>1981</v>
      </c>
      <c r="S20" s="66" t="n">
        <v>-4</v>
      </c>
      <c r="T20" s="67"/>
      <c r="U20" s="68" t="n">
        <v>1985</v>
      </c>
      <c r="V20" s="18" t="n">
        <v>1989</v>
      </c>
      <c r="W20" s="18" t="n">
        <v>-5</v>
      </c>
    </row>
    <row r="21" customFormat="false" ht="14.1" hidden="false" customHeight="false" outlineLevel="0" collapsed="false">
      <c r="A21" s="18" t="n">
        <f aca="false">B20+1</f>
        <v>1980</v>
      </c>
      <c r="B21" s="18" t="n">
        <v>1988</v>
      </c>
      <c r="C21" s="66" t="n">
        <v>-5</v>
      </c>
      <c r="D21" s="67"/>
      <c r="E21" s="68" t="n">
        <f aca="false">F20+1</f>
        <v>1996</v>
      </c>
      <c r="F21" s="18" t="n">
        <v>2002</v>
      </c>
      <c r="G21" s="18" t="n">
        <v>-7</v>
      </c>
      <c r="I21" s="18" t="n">
        <f aca="false">J20+1</f>
        <v>1988</v>
      </c>
      <c r="J21" s="18" t="n">
        <v>1992</v>
      </c>
      <c r="K21" s="66" t="n">
        <v>-8</v>
      </c>
      <c r="L21" s="67"/>
      <c r="M21" s="68" t="n">
        <f aca="false">N20+1</f>
        <v>1997</v>
      </c>
      <c r="N21" s="18" t="n">
        <v>2002</v>
      </c>
      <c r="O21" s="18" t="n">
        <v>-9</v>
      </c>
      <c r="Q21" s="18" t="n">
        <v>1982</v>
      </c>
      <c r="R21" s="18" t="n">
        <v>1985</v>
      </c>
      <c r="S21" s="66" t="n">
        <v>-5</v>
      </c>
      <c r="T21" s="67"/>
      <c r="U21" s="68" t="n">
        <v>1990</v>
      </c>
      <c r="V21" s="18" t="n">
        <v>1993</v>
      </c>
      <c r="W21" s="18" t="n">
        <v>-6</v>
      </c>
    </row>
    <row r="22" customFormat="false" ht="14.1" hidden="false" customHeight="false" outlineLevel="0" collapsed="false">
      <c r="A22" s="18" t="n">
        <f aca="false">B21+1</f>
        <v>1989</v>
      </c>
      <c r="B22" s="18" t="n">
        <v>1994</v>
      </c>
      <c r="C22" s="66" t="n">
        <v>-6</v>
      </c>
      <c r="D22" s="67"/>
      <c r="E22" s="18" t="n">
        <f aca="false">F21+1</f>
        <v>2003</v>
      </c>
      <c r="F22" s="18" t="n">
        <v>2020</v>
      </c>
      <c r="G22" s="18" t="n">
        <v>-8</v>
      </c>
      <c r="I22" s="18" t="n">
        <f aca="false">J21+1</f>
        <v>1993</v>
      </c>
      <c r="J22" s="18" t="n">
        <v>1996</v>
      </c>
      <c r="K22" s="66" t="n">
        <v>-9</v>
      </c>
      <c r="L22" s="67"/>
      <c r="M22" s="68" t="n">
        <f aca="false">N21+1</f>
        <v>2003</v>
      </c>
      <c r="N22" s="18" t="n">
        <v>2012</v>
      </c>
      <c r="O22" s="18" t="n">
        <v>-10</v>
      </c>
      <c r="Q22" s="18" t="n">
        <v>1986</v>
      </c>
      <c r="R22" s="18" t="n">
        <v>1989</v>
      </c>
      <c r="S22" s="66" t="n">
        <v>-6</v>
      </c>
      <c r="T22" s="67"/>
      <c r="U22" s="68" t="n">
        <v>1994</v>
      </c>
      <c r="V22" s="18" t="n">
        <v>1998</v>
      </c>
      <c r="W22" s="18" t="n">
        <v>-7</v>
      </c>
    </row>
    <row r="23" customFormat="false" ht="14.1" hidden="false" customHeight="false" outlineLevel="0" collapsed="false">
      <c r="A23" s="18" t="n">
        <f aca="false">B22+1</f>
        <v>1995</v>
      </c>
      <c r="B23" s="18" t="n">
        <v>2000</v>
      </c>
      <c r="C23" s="66" t="n">
        <v>-7</v>
      </c>
      <c r="D23" s="69"/>
      <c r="E23" s="70"/>
      <c r="F23" s="70"/>
      <c r="G23" s="70"/>
      <c r="I23" s="18" t="n">
        <f aca="false">J22+1</f>
        <v>1997</v>
      </c>
      <c r="J23" s="18" t="n">
        <v>2000</v>
      </c>
      <c r="K23" s="66" t="n">
        <v>-10</v>
      </c>
      <c r="L23" s="67"/>
      <c r="M23" s="68" t="n">
        <f aca="false">N22+1</f>
        <v>2013</v>
      </c>
      <c r="N23" s="18" t="n">
        <v>2018</v>
      </c>
      <c r="O23" s="18" t="n">
        <v>-11</v>
      </c>
      <c r="Q23" s="18" t="n">
        <v>1990</v>
      </c>
      <c r="R23" s="18" t="n">
        <v>1994</v>
      </c>
      <c r="S23" s="66" t="n">
        <v>-7</v>
      </c>
      <c r="T23" s="67"/>
      <c r="U23" s="68" t="n">
        <v>1999</v>
      </c>
      <c r="V23" s="18" t="n">
        <v>2004</v>
      </c>
      <c r="W23" s="18" t="n">
        <v>-8</v>
      </c>
    </row>
    <row r="24" customFormat="false" ht="14.1" hidden="false" customHeight="false" outlineLevel="0" collapsed="false">
      <c r="A24" s="18" t="n">
        <f aca="false">B23+1</f>
        <v>2001</v>
      </c>
      <c r="B24" s="18" t="n">
        <v>2020</v>
      </c>
      <c r="C24" s="66" t="n">
        <v>-8</v>
      </c>
      <c r="D24" s="69"/>
      <c r="E24" s="70"/>
      <c r="F24" s="70"/>
      <c r="G24" s="70"/>
      <c r="I24" s="18" t="n">
        <f aca="false">J23+1</f>
        <v>2001</v>
      </c>
      <c r="J24" s="18" t="n">
        <v>2009</v>
      </c>
      <c r="K24" s="66" t="n">
        <v>-11</v>
      </c>
      <c r="L24" s="67"/>
      <c r="M24" s="18" t="n">
        <f aca="false">N23+1</f>
        <v>2019</v>
      </c>
      <c r="N24" s="18" t="n">
        <v>2020</v>
      </c>
      <c r="O24" s="18" t="n">
        <v>-12</v>
      </c>
      <c r="Q24" s="18" t="n">
        <v>1995</v>
      </c>
      <c r="R24" s="18" t="n">
        <v>1998</v>
      </c>
      <c r="S24" s="66" t="n">
        <v>-8</v>
      </c>
      <c r="T24" s="67"/>
      <c r="U24" s="68" t="n">
        <v>2005</v>
      </c>
      <c r="V24" s="18" t="n">
        <v>2009</v>
      </c>
      <c r="W24" s="18" t="n">
        <v>-9</v>
      </c>
    </row>
    <row r="25" customFormat="false" ht="14.1" hidden="false" customHeight="false" outlineLevel="0" collapsed="false">
      <c r="D25" s="70"/>
      <c r="I25" s="18" t="n">
        <f aca="false">J24+1</f>
        <v>2010</v>
      </c>
      <c r="J25" s="18" t="n">
        <v>2013</v>
      </c>
      <c r="K25" s="66" t="n">
        <v>-12</v>
      </c>
      <c r="L25" s="69"/>
      <c r="M25" s="70"/>
      <c r="N25" s="70"/>
      <c r="O25" s="70"/>
      <c r="Q25" s="18" t="n">
        <v>1999</v>
      </c>
      <c r="R25" s="18" t="n">
        <v>2002</v>
      </c>
      <c r="S25" s="66" t="n">
        <v>-9</v>
      </c>
      <c r="T25" s="67"/>
      <c r="U25" s="68" t="n">
        <v>2010</v>
      </c>
      <c r="V25" s="18" t="n">
        <v>2014</v>
      </c>
      <c r="W25" s="18" t="n">
        <v>-10</v>
      </c>
    </row>
    <row r="26" customFormat="false" ht="14.1" hidden="false" customHeight="false" outlineLevel="0" collapsed="false">
      <c r="D26" s="70"/>
      <c r="I26" s="18" t="n">
        <f aca="false">J25+1</f>
        <v>2014</v>
      </c>
      <c r="J26" s="18" t="n">
        <v>2020</v>
      </c>
      <c r="K26" s="66" t="n">
        <v>-13</v>
      </c>
      <c r="L26" s="69"/>
      <c r="M26" s="70"/>
      <c r="N26" s="70"/>
      <c r="O26" s="70"/>
      <c r="Q26" s="18" t="n">
        <v>2003</v>
      </c>
      <c r="R26" s="18" t="n">
        <v>2007</v>
      </c>
      <c r="S26" s="66" t="n">
        <v>-10</v>
      </c>
      <c r="T26" s="67"/>
      <c r="U26" s="68" t="n">
        <v>2015</v>
      </c>
      <c r="V26" s="18" t="n">
        <v>2019</v>
      </c>
      <c r="W26" s="18" t="n">
        <v>-11</v>
      </c>
    </row>
    <row r="27" customFormat="false" ht="14.1" hidden="false" customHeight="false" outlineLevel="0" collapsed="false">
      <c r="D27" s="70"/>
      <c r="L27" s="70"/>
      <c r="Q27" s="18" t="n">
        <v>2008</v>
      </c>
      <c r="R27" s="18" t="n">
        <v>2011</v>
      </c>
      <c r="S27" s="66" t="n">
        <v>-11</v>
      </c>
      <c r="T27" s="67"/>
      <c r="U27" s="18" t="n">
        <v>2020</v>
      </c>
      <c r="V27" s="18" t="n">
        <v>2020</v>
      </c>
      <c r="W27" s="18" t="n">
        <v>-12</v>
      </c>
    </row>
    <row r="28" customFormat="false" ht="14.1" hidden="false" customHeight="false" outlineLevel="0" collapsed="false">
      <c r="D28" s="70"/>
      <c r="L28" s="70"/>
      <c r="Q28" s="18" t="n">
        <v>2012</v>
      </c>
      <c r="R28" s="18" t="n">
        <v>2016</v>
      </c>
      <c r="S28" s="66" t="n">
        <v>-12</v>
      </c>
      <c r="T28" s="69"/>
      <c r="U28" s="70"/>
      <c r="V28" s="70"/>
      <c r="W28" s="70"/>
    </row>
    <row r="29" customFormat="false" ht="14.1" hidden="false" customHeight="false" outlineLevel="0" collapsed="false">
      <c r="D29" s="70"/>
      <c r="L29" s="70"/>
      <c r="Q29" s="18" t="n">
        <v>2017</v>
      </c>
      <c r="R29" s="18" t="n">
        <v>2020</v>
      </c>
      <c r="S29" s="66" t="n">
        <v>-13</v>
      </c>
      <c r="T29" s="69"/>
      <c r="U29" s="70"/>
      <c r="V29" s="70"/>
      <c r="W29" s="70"/>
    </row>
  </sheetData>
  <mergeCells count="12">
    <mergeCell ref="A1:C1"/>
    <mergeCell ref="E1:G1"/>
    <mergeCell ref="I1:K1"/>
    <mergeCell ref="M1:O1"/>
    <mergeCell ref="Q1:S1"/>
    <mergeCell ref="U1:W1"/>
    <mergeCell ref="A2:B2"/>
    <mergeCell ref="E2:F2"/>
    <mergeCell ref="I2:J2"/>
    <mergeCell ref="M2:N2"/>
    <mergeCell ref="Q2:R2"/>
    <mergeCell ref="U2:V2"/>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F9"/>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RowHeight="12.75"/>
  <cols>
    <col collapsed="false" hidden="false" max="1" min="1" style="4" width="11.0408163265306"/>
    <col collapsed="false" hidden="false" max="2" min="2" style="4" width="22.3979591836735"/>
    <col collapsed="false" hidden="false" max="6" min="3" style="4" width="10.6989795918367"/>
    <col collapsed="false" hidden="false" max="257" min="7" style="4" width="11.0408163265306"/>
  </cols>
  <sheetData>
    <row r="1" customFormat="false" ht="12.1" hidden="false" customHeight="false" outlineLevel="0" collapsed="false"/>
    <row r="2" customFormat="false" ht="25.5" hidden="false" customHeight="true" outlineLevel="0" collapsed="false">
      <c r="B2" s="5"/>
      <c r="C2" s="6" t="s">
        <v>0</v>
      </c>
      <c r="D2" s="6" t="s">
        <v>1</v>
      </c>
      <c r="E2" s="6" t="s">
        <v>2</v>
      </c>
      <c r="F2" s="6" t="s">
        <v>3</v>
      </c>
    </row>
    <row r="3" customFormat="false" ht="25.5" hidden="false" customHeight="true" outlineLevel="0" collapsed="false">
      <c r="B3" s="5" t="s">
        <v>4</v>
      </c>
      <c r="C3" s="6" t="s">
        <v>5</v>
      </c>
      <c r="D3" s="6" t="s">
        <v>5</v>
      </c>
      <c r="E3" s="6" t="s">
        <v>5</v>
      </c>
      <c r="F3" s="6" t="s">
        <v>5</v>
      </c>
    </row>
    <row r="4" customFormat="false" ht="25.5" hidden="false" customHeight="true" outlineLevel="0" collapsed="false">
      <c r="B4" s="5" t="s">
        <v>6</v>
      </c>
      <c r="C4" s="6" t="s">
        <v>5</v>
      </c>
      <c r="D4" s="6" t="s">
        <v>5</v>
      </c>
      <c r="E4" s="6" t="s">
        <v>5</v>
      </c>
      <c r="F4" s="6" t="s">
        <v>5</v>
      </c>
    </row>
    <row r="5" customFormat="false" ht="25.5" hidden="false" customHeight="true" outlineLevel="0" collapsed="false">
      <c r="B5" s="7" t="s">
        <v>7</v>
      </c>
      <c r="C5" s="6" t="s">
        <v>8</v>
      </c>
      <c r="D5" s="6" t="s">
        <v>5</v>
      </c>
      <c r="E5" s="6" t="s">
        <v>5</v>
      </c>
      <c r="F5" s="6" t="s">
        <v>5</v>
      </c>
    </row>
    <row r="6" customFormat="false" ht="25.5" hidden="false" customHeight="true" outlineLevel="0" collapsed="false">
      <c r="B6" s="7" t="s">
        <v>9</v>
      </c>
      <c r="C6" s="6" t="s">
        <v>5</v>
      </c>
      <c r="D6" s="6" t="s">
        <v>8</v>
      </c>
      <c r="E6" s="6" t="s">
        <v>8</v>
      </c>
      <c r="F6" s="6" t="s">
        <v>5</v>
      </c>
    </row>
    <row r="7" customFormat="false" ht="25.5" hidden="false" customHeight="true" outlineLevel="0" collapsed="false">
      <c r="B7" s="7" t="s">
        <v>10</v>
      </c>
      <c r="C7" s="6" t="s">
        <v>8</v>
      </c>
      <c r="D7" s="6" t="s">
        <v>5</v>
      </c>
      <c r="E7" s="6" t="s">
        <v>5</v>
      </c>
      <c r="F7" s="6" t="s">
        <v>8</v>
      </c>
    </row>
    <row r="8" customFormat="false" ht="25.5" hidden="false" customHeight="true" outlineLevel="0" collapsed="false">
      <c r="B8" s="7" t="s">
        <v>11</v>
      </c>
      <c r="C8" s="6" t="s">
        <v>5</v>
      </c>
      <c r="D8" s="6" t="s">
        <v>5</v>
      </c>
      <c r="E8" s="6" t="s">
        <v>8</v>
      </c>
      <c r="F8" s="6" t="s">
        <v>8</v>
      </c>
    </row>
    <row r="9" customFormat="false" ht="25.5" hidden="false" customHeight="true" outlineLevel="0" collapsed="false">
      <c r="B9" s="7" t="s">
        <v>12</v>
      </c>
      <c r="C9" s="6" t="s">
        <v>8</v>
      </c>
      <c r="D9" s="6" t="s">
        <v>8</v>
      </c>
      <c r="E9" s="6" t="s">
        <v>8</v>
      </c>
      <c r="F9" s="6" t="s">
        <v>5</v>
      </c>
    </row>
  </sheetData>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M159"/>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7" activeCellId="0" sqref="G7"/>
    </sheetView>
  </sheetViews>
  <sheetFormatPr defaultRowHeight="12.75"/>
  <cols>
    <col collapsed="false" hidden="false" max="1" min="1" style="8" width="17.8367346938776"/>
    <col collapsed="false" hidden="false" max="2" min="2" style="8" width="4.99489795918367"/>
    <col collapsed="false" hidden="false" max="3" min="3" style="4" width="14.4081632653061"/>
    <col collapsed="false" hidden="false" max="4" min="4" style="4" width="20.2602040816327"/>
    <col collapsed="false" hidden="false" max="5" min="5" style="4" width="14.4081632653061"/>
    <col collapsed="false" hidden="false" max="7" min="6" style="4" width="20.2602040816327"/>
    <col collapsed="false" hidden="false" max="8" min="8" style="4" width="14.4081632653061"/>
    <col collapsed="false" hidden="false" max="10" min="9" style="4" width="20.2602040816327"/>
    <col collapsed="false" hidden="false" max="11" min="11" style="4" width="14.4081632653061"/>
    <col collapsed="false" hidden="false" max="13" min="12" style="4" width="20.2602040816327"/>
    <col collapsed="false" hidden="false" max="257" min="14" style="4" width="11.0408163265306"/>
  </cols>
  <sheetData>
    <row r="1" customFormat="false" ht="19.3" hidden="false" customHeight="false" outlineLevel="0" collapsed="false">
      <c r="A1" s="9" t="s">
        <v>13</v>
      </c>
      <c r="B1" s="9"/>
    </row>
    <row r="2" customFormat="false" ht="12.1" hidden="false" customHeight="false" outlineLevel="0" collapsed="false">
      <c r="A2" s="10"/>
      <c r="B2" s="10"/>
    </row>
    <row r="3" customFormat="false" ht="12.65" hidden="false" customHeight="false" outlineLevel="0" collapsed="false">
      <c r="A3" s="11" t="s">
        <v>14</v>
      </c>
      <c r="B3" s="12" t="n">
        <v>2005</v>
      </c>
    </row>
    <row r="4" customFormat="false" ht="12.65" hidden="false" customHeight="false" outlineLevel="0" collapsed="false">
      <c r="A4" s="11" t="s">
        <v>15</v>
      </c>
      <c r="B4" s="12" t="n">
        <v>60</v>
      </c>
    </row>
    <row r="5" customFormat="false" ht="12.65" hidden="false" customHeight="false" outlineLevel="0" collapsed="false">
      <c r="A5" s="13" t="s">
        <v>16</v>
      </c>
      <c r="B5" s="12" t="n">
        <v>0</v>
      </c>
    </row>
    <row r="6" customFormat="false" ht="23.85" hidden="false" customHeight="false" outlineLevel="0" collapsed="false">
      <c r="A6" s="11" t="s">
        <v>17</v>
      </c>
      <c r="B6" s="12" t="n">
        <v>1</v>
      </c>
      <c r="G6" s="14" t="s">
        <v>18</v>
      </c>
      <c r="J6" s="14" t="s">
        <v>18</v>
      </c>
      <c r="M6" s="14" t="s">
        <v>18</v>
      </c>
    </row>
    <row r="7" s="17" customFormat="true" ht="12.1" hidden="false" customHeight="false" outlineLevel="0" collapsed="false">
      <c r="A7" s="15"/>
      <c r="B7" s="16"/>
      <c r="G7" s="18" t="e">
        <f aca="false">IF(Geschlecht=1,VLOOKUP(Jahr-x,h_M_Bestand,3),VLOOKUP(Jahr-x,h_F_Bestand,3))</f>
        <v>#REF!</v>
      </c>
      <c r="J7" s="18" t="e">
        <f aca="false">IF(Geschlecht=1,VLOOKUP(Jahr-x,h_M_B20,3),VLOOKUP(Jahr-x,h_F_B20,3))</f>
        <v>#VALUE!</v>
      </c>
      <c r="M7" s="18" t="e">
        <f aca="false">IF(Geschlecht=1,VLOOKUP(Jahr-x,h_M_1_O,3),VLOOKUP(Jahr-x,h_F_1_O,3))</f>
        <v>#REF!</v>
      </c>
    </row>
    <row r="8" customFormat="false" ht="12.65" hidden="false" customHeight="false" outlineLevel="0" collapsed="false">
      <c r="A8" s="19" t="s">
        <v>19</v>
      </c>
      <c r="B8" s="12" t="n">
        <v>5</v>
      </c>
    </row>
    <row r="9" customFormat="false" ht="12.65" hidden="false" customHeight="false" outlineLevel="0" collapsed="false">
      <c r="A9" s="11" t="s">
        <v>20</v>
      </c>
      <c r="B9" s="20" t="n">
        <v>10</v>
      </c>
    </row>
    <row r="10" customFormat="false" ht="12.1" hidden="false" customHeight="false" outlineLevel="0" collapsed="false">
      <c r="C10" s="17"/>
      <c r="D10" s="17"/>
      <c r="E10" s="17"/>
      <c r="F10" s="17"/>
      <c r="G10" s="17"/>
      <c r="H10" s="17"/>
      <c r="I10" s="17"/>
      <c r="J10" s="17"/>
      <c r="K10" s="17"/>
      <c r="L10" s="17"/>
      <c r="M10" s="17"/>
    </row>
    <row r="11" customFormat="false" ht="19.3" hidden="false" customHeight="false" outlineLevel="0" collapsed="false">
      <c r="A11" s="9" t="s">
        <v>21</v>
      </c>
      <c r="B11" s="9"/>
      <c r="C11" s="17"/>
      <c r="D11" s="17"/>
      <c r="E11" s="17"/>
      <c r="F11" s="17"/>
      <c r="G11" s="17"/>
      <c r="H11" s="17"/>
      <c r="I11" s="17"/>
      <c r="J11" s="17"/>
      <c r="K11" s="17"/>
      <c r="L11" s="17"/>
      <c r="M11" s="17"/>
    </row>
    <row r="12" customFormat="false" ht="12.1" hidden="false" customHeight="false" outlineLevel="0" collapsed="false">
      <c r="A12" s="21"/>
      <c r="B12" s="21"/>
      <c r="C12" s="22"/>
      <c r="D12" s="22"/>
      <c r="E12" s="22"/>
      <c r="F12" s="22"/>
      <c r="G12" s="22"/>
      <c r="H12" s="22"/>
      <c r="I12" s="22"/>
      <c r="J12" s="22"/>
      <c r="K12" s="22"/>
      <c r="L12" s="22"/>
      <c r="M12" s="22"/>
    </row>
    <row r="13" customFormat="false" ht="12.65" hidden="false" customHeight="false" outlineLevel="0" collapsed="false">
      <c r="A13" s="11"/>
      <c r="B13" s="11"/>
      <c r="C13" s="11" t="s">
        <v>22</v>
      </c>
      <c r="D13" s="11" t="s">
        <v>22</v>
      </c>
      <c r="E13" s="23" t="s">
        <v>1</v>
      </c>
      <c r="F13" s="23" t="s">
        <v>1</v>
      </c>
      <c r="G13" s="23" t="s">
        <v>1</v>
      </c>
      <c r="H13" s="23" t="s">
        <v>2</v>
      </c>
      <c r="I13" s="23" t="s">
        <v>2</v>
      </c>
      <c r="J13" s="23" t="s">
        <v>2</v>
      </c>
      <c r="K13" s="24" t="s">
        <v>3</v>
      </c>
      <c r="L13" s="11" t="s">
        <v>3</v>
      </c>
      <c r="M13" s="11" t="s">
        <v>3</v>
      </c>
    </row>
    <row r="14" customFormat="false" ht="12.75" hidden="false" customHeight="true" outlineLevel="0" collapsed="false">
      <c r="A14" s="11"/>
      <c r="B14" s="11"/>
      <c r="C14" s="11" t="s">
        <v>23</v>
      </c>
      <c r="D14" s="11" t="s">
        <v>24</v>
      </c>
      <c r="E14" s="23" t="s">
        <v>23</v>
      </c>
      <c r="F14" s="23" t="s">
        <v>24</v>
      </c>
      <c r="G14" s="11" t="s">
        <v>24</v>
      </c>
      <c r="H14" s="23" t="s">
        <v>23</v>
      </c>
      <c r="I14" s="23" t="s">
        <v>24</v>
      </c>
      <c r="J14" s="11" t="s">
        <v>24</v>
      </c>
      <c r="K14" s="24" t="s">
        <v>23</v>
      </c>
      <c r="L14" s="11" t="s">
        <v>24</v>
      </c>
      <c r="M14" s="11" t="s">
        <v>24</v>
      </c>
    </row>
    <row r="15" customFormat="false" ht="12.65" hidden="false" customHeight="false" outlineLevel="0" collapsed="false">
      <c r="A15" s="11"/>
      <c r="B15" s="11"/>
      <c r="C15" s="11" t="s">
        <v>25</v>
      </c>
      <c r="D15" s="11" t="s">
        <v>26</v>
      </c>
      <c r="E15" s="23" t="s">
        <v>25</v>
      </c>
      <c r="F15" s="23" t="s">
        <v>26</v>
      </c>
      <c r="G15" s="11" t="s">
        <v>27</v>
      </c>
      <c r="H15" s="23" t="s">
        <v>25</v>
      </c>
      <c r="I15" s="23" t="s">
        <v>26</v>
      </c>
      <c r="J15" s="11" t="s">
        <v>27</v>
      </c>
      <c r="K15" s="24" t="s">
        <v>25</v>
      </c>
      <c r="L15" s="11" t="s">
        <v>26</v>
      </c>
      <c r="M15" s="11" t="s">
        <v>27</v>
      </c>
    </row>
    <row r="16" customFormat="false" ht="12.65" hidden="false" customHeight="false" outlineLevel="0" collapsed="false">
      <c r="A16" s="11"/>
      <c r="B16" s="11"/>
      <c r="C16" s="11"/>
      <c r="D16" s="11"/>
      <c r="E16" s="23"/>
      <c r="F16" s="23"/>
      <c r="G16" s="11" t="s">
        <v>28</v>
      </c>
      <c r="H16" s="23"/>
      <c r="I16" s="23"/>
      <c r="J16" s="11" t="s">
        <v>28</v>
      </c>
      <c r="K16" s="24"/>
      <c r="L16" s="11"/>
      <c r="M16" s="11" t="s">
        <v>28</v>
      </c>
    </row>
    <row r="17" customFormat="false" ht="12.65" hidden="false" customHeight="false" outlineLevel="0" collapsed="false">
      <c r="A17" s="11" t="s">
        <v>29</v>
      </c>
      <c r="B17" s="11" t="s">
        <v>30</v>
      </c>
      <c r="C17" s="11" t="s">
        <v>31</v>
      </c>
      <c r="D17" s="11" t="s">
        <v>31</v>
      </c>
      <c r="E17" s="23" t="s">
        <v>31</v>
      </c>
      <c r="F17" s="23" t="s">
        <v>31</v>
      </c>
      <c r="G17" s="11" t="s">
        <v>31</v>
      </c>
      <c r="H17" s="23" t="s">
        <v>31</v>
      </c>
      <c r="I17" s="23" t="s">
        <v>31</v>
      </c>
      <c r="J17" s="11" t="s">
        <v>31</v>
      </c>
      <c r="K17" s="24" t="s">
        <v>31</v>
      </c>
      <c r="L17" s="11" t="s">
        <v>31</v>
      </c>
      <c r="M17" s="11" t="s">
        <v>31</v>
      </c>
    </row>
    <row r="18" customFormat="false" ht="12.1" hidden="false" customHeight="false" outlineLevel="0" collapsed="false">
      <c r="A18" s="25"/>
      <c r="B18" s="25"/>
      <c r="C18" s="26"/>
      <c r="D18" s="26"/>
      <c r="E18" s="26"/>
      <c r="F18" s="26"/>
      <c r="G18" s="26"/>
      <c r="H18" s="26"/>
      <c r="I18" s="26"/>
      <c r="J18" s="26"/>
      <c r="K18" s="26"/>
      <c r="L18" s="26"/>
      <c r="M18" s="26"/>
    </row>
    <row r="19" customFormat="false" ht="12.1" hidden="false" customHeight="false" outlineLevel="0" collapsed="false">
      <c r="A19" s="27" t="n">
        <f aca="false">x+B19-Jahr</f>
        <v>60</v>
      </c>
      <c r="B19" s="27" t="n">
        <f aca="false">MAX(Jahr,1999)</f>
        <v>2005</v>
      </c>
      <c r="C19" s="28" t="n">
        <f aca="false">IF($A19=121,1,IF($A19&gt;121,"",IF($A19&lt;(x+n),INDEX(Aggregattafel_2_O,$A19+1,Geschlecht),IF($A19=(x+n),INDEX(f,1,Geschlecht),IF(AND($A19&gt;(x+n),$A19&lt;(x+n+5)),INDEX(f,2,Geschlecht),1))*INDEX(Selektionstafel_2_O,$A19+1,Geschlecht))*EXP(-(INDEX(F_2_2_O,$A19+1,Geschlecht)*($B19-1999)+INDEX(G,$B19-1998,1)*(INDEX(F_1_2_O,$A19+1,Geschlecht)-INDEX(F_2_2_O,$A19+1,Geschlecht))))))</f>
        <v>0.00502583650141187</v>
      </c>
      <c r="D19" s="28" t="n">
        <f aca="false">IF($A19=121,1,IF($A19&gt;121,"",INDEX(Aggregattafel_2_O,$A19+1,Geschlecht)*EXP(-(INDEX(F_2_2_O,$A19+1,Geschlecht)*($B19-1999)+INDEX(G,$B19-1998,1)*(INDEX(F_1_2_O,$A19+1,Geschlecht)-INDEX(F_2_2_O,$A19+1,Geschlecht))))))</f>
        <v>0.00549650196464437</v>
      </c>
      <c r="E19" s="28" t="n">
        <f aca="false">IF($A19=121,1,IF($A19&gt;121,"",IF($A19&lt;(x+n),INDEX(Aggregattafel_Bestand,$A19+1,Geschlecht),IF($A19=(x+n),INDEX(f,1,Geschlecht),IF(AND($A19&gt;(x+n),$A19&lt;(x+n+5)),INDEX(f,2,Geschlecht),1))*INDEX(Selektionstafel_Bestand,$A19+1,Geschlecht))*EXP(-(INDEX(F_2_Bestand,$A19+1,Geschlecht)*($B19-1999)+INDEX(G,$B19-1998,1)*(INDEX(F_1_Bestand,$A19+1,Geschlecht)-INDEX(F_2_Bestand,$A19+1,Geschlecht))))))</f>
        <v>0.0047040968698282</v>
      </c>
      <c r="F19" s="28" t="n">
        <f aca="false">IF($A19=121,1,IF($A19&gt;121,"",INDEX(Aggregattafel_Bestand,$A19+1,Geschlecht)*EXP(-(INDEX(F_2_Bestand,$A19+1,Geschlecht)*($B19-1999)+INDEX(G,$B19-1998,1)*(INDEX(F_1_Bestand,$A19+1,Geschlecht)-INDEX(F_2_Bestand,$A19+1,Geschlecht))))))</f>
        <v>0.00514468993120688</v>
      </c>
      <c r="G19" s="28" t="e">
        <f aca="false">IF($A19=121-h_Bestand,1,IF($A19&gt;121-h_Bestand,"",INDEX(Grundtafel_Bestand,MAX(0,$A19+h_Bestand)+1,Geschlecht)))</f>
        <v>#REF!</v>
      </c>
      <c r="H19" s="28" t="n">
        <f aca="false">IF($A19=121,1,IF($A19&gt;121,"",IF($A19&lt;(x+n),INDEX(Aggregattafel_Bestand,$A19+1,Geschlecht),IF($A19=(x+n),INDEX(f,1,Geschlecht),IF(AND($A19&gt;(x+n),$A19&lt;(x+n+5)),INDEX(f,2,Geschlecht),1))*INDEX(Selektionstafel_Bestand,$A19+1,Geschlecht))*EXP(-INDEX(F_1_Bestand,$A19+1,Geschlecht)*($B19-1999))))</f>
        <v>0.0047040968698282</v>
      </c>
      <c r="I19" s="28" t="n">
        <f aca="false">IF($A19=121,1,IF($A19&gt;121,"",INDEX(Aggregattafel_Bestand,$A19+1,Geschlecht)*EXP(-INDEX(F_1_Bestand,$A19+1,Geschlecht)*($B19-1999))))</f>
        <v>0.00514468993120688</v>
      </c>
      <c r="J19" s="28" t="e">
        <f aca="false">IF($A19=121-h_B20,1,IF($A19&gt;121-h_B20,"",INDEX(Grundtafel_B20,MAX(0,$A19+h_B20)+1,Geschlecht)))</f>
        <v>#VALUE!</v>
      </c>
      <c r="K19" s="28" t="n">
        <f aca="false">IF($A19=121,1,IF($A19&gt;121,"",IF($A19&lt;(x+n),INDEX(Aggregattafel_1_O,$A19+1,Geschlecht),IF($A19=(x+n),INDEX(f,1,Geschlecht),IF(AND($A19&gt;(x+n),$A19&lt;(x+n+5)),INDEX(f,2,Geschlecht),1))*INDEX(Selektionstafel_1_O,$A19+1,Geschlecht))*EXP(-INDEX(F_1_O,$A19+1,Geschlecht)*($B19-1999))))</f>
        <v>0.00417550984321742</v>
      </c>
      <c r="L19" s="28" t="n">
        <f aca="false">IF($A19=121,1,IF($A19&gt;121,"",INDEX(Aggregattafel_1_O,$A19+1,Geschlecht)*EXP(-INDEX(F_1_O,$A19+1,Geschlecht)*($B19-1999))))</f>
        <v>0.00456648546193578</v>
      </c>
      <c r="M19" s="28" t="e">
        <f aca="false">IF($A19=121-h_1_O,1,IF($A19&gt;121-h_1_O,"",INDEX(Grundtafel_1_O,MAX(0,$A19+h_1_O)+1,Geschlecht)))</f>
        <v>#REF!</v>
      </c>
    </row>
    <row r="20" customFormat="false" ht="12.1" hidden="false" customHeight="false" outlineLevel="0" collapsed="false">
      <c r="A20" s="27" t="n">
        <f aca="false">IF(AND(A19&lt;121,A19&lt;&gt;""),A19+1,"")</f>
        <v>61</v>
      </c>
      <c r="B20" s="27" t="n">
        <f aca="false">IF(AND($A19&lt;121,$A19&lt;&gt;""),B19+1,"")</f>
        <v>2006</v>
      </c>
      <c r="C20" s="28" t="n">
        <f aca="false">IF($A20=121,1,IF($A20&gt;121,"",IF($A20&lt;(x+n),INDEX(Aggregattafel_2_O,$A20+1,Geschlecht),IF($A20=(x+n),INDEX(f,1,Geschlecht),IF(AND($A20&gt;(x+n),$A20&lt;(x+n+5)),INDEX(f,2,Geschlecht),1))*INDEX(Selektionstafel_2_O,$A20+1,Geschlecht))*EXP(-(INDEX(F_2_2_O,$A20+1,Geschlecht)*($B20-1999)+INDEX(G,$B20-1998,1)*(INDEX(F_1_2_O,$A20+1,Geschlecht)-INDEX(F_2_2_O,$A20+1,Geschlecht))))))</f>
        <v>0.00705220197680509</v>
      </c>
      <c r="D20" s="28" t="n">
        <f aca="false">IF($A20=121,1,IF($A20&gt;121,"",INDEX(Aggregattafel_2_O,$A20+1,Geschlecht)*EXP(-(INDEX(F_2_2_O,$A20+1,Geschlecht)*($B20-1999)+INDEX(G,$B20-1998,1)*(INDEX(F_1_2_O,$A20+1,Geschlecht)-INDEX(F_2_2_O,$A20+1,Geschlecht))))))</f>
        <v>0.00586969035979368</v>
      </c>
      <c r="E20" s="28" t="n">
        <f aca="false">IF($A20=121,1,IF($A20&gt;121,"",IF($A20&lt;(x+n),INDEX(Aggregattafel_Bestand,$A20+1,Geschlecht),IF($A20=(x+n),INDEX(f,1,Geschlecht),IF(AND($A20&gt;(x+n),$A20&lt;(x+n+5)),INDEX(f,2,Geschlecht),1))*INDEX(Selektionstafel_Bestand,$A20+1,Geschlecht))*EXP(-(INDEX(F_2_Bestand,$A20+1,Geschlecht)*($B20-1999)+INDEX(G,$B20-1998,1)*(INDEX(F_1_Bestand,$A20+1,Geschlecht)-INDEX(F_2_Bestand,$A20+1,Geschlecht))))))</f>
        <v>0.00659877723445416</v>
      </c>
      <c r="F20" s="28" t="n">
        <f aca="false">IF($A20=121,1,IF($A20&gt;121,"",INDEX(Aggregattafel_Bestand,$A20+1,Geschlecht)*EXP(-(INDEX(F_2_Bestand,$A20+1,Geschlecht)*($B20-1999)+INDEX(G,$B20-1998,1)*(INDEX(F_1_Bestand,$A20+1,Geschlecht)-INDEX(F_2_Bestand,$A20+1,Geschlecht))))))</f>
        <v>0.00549214214811171</v>
      </c>
      <c r="G20" s="28" t="e">
        <f aca="false">IF($A20=121-h_Bestand,1,IF($A20&gt;121-h_Bestand,"",INDEX(Grundtafel_Bestand,MAX(0,$A20+h_Bestand)+1,Geschlecht)))</f>
        <v>#REF!</v>
      </c>
      <c r="H20" s="28" t="n">
        <f aca="false">IF($A20=121,1,IF($A20&gt;121,"",IF($A20&lt;(x+n),INDEX(Aggregattafel_Bestand,$A20+1,Geschlecht),IF($A20=(x+n),INDEX(f,1,Geschlecht),IF(AND($A20&gt;(x+n),$A20&lt;(x+n+5)),INDEX(f,2,Geschlecht),1))*INDEX(Selektionstafel_Bestand,$A20+1,Geschlecht))*EXP(-INDEX(F_1_Bestand,$A20+1,Geschlecht)*($B20-1999))))</f>
        <v>0.00658836514373314</v>
      </c>
      <c r="I20" s="28" t="n">
        <f aca="false">IF($A20=121,1,IF($A20&gt;121,"",INDEX(Aggregattafel_Bestand,$A20+1,Geschlecht)*EXP(-INDEX(F_1_Bestand,$A20+1,Geschlecht)*($B20-1999))))</f>
        <v>0.00548347619678965</v>
      </c>
      <c r="J20" s="28" t="e">
        <f aca="false">IF($A20=121-h_B20,1,IF($A20&gt;121-h_B20,"",INDEX(Grundtafel_B20,MAX(0,$A20+h_B20)+1,Geschlecht)))</f>
        <v>#VALUE!</v>
      </c>
      <c r="K20" s="28" t="n">
        <f aca="false">IF($A20=121,1,IF($A20&gt;121,"",IF($A20&lt;(x+n),INDEX(Aggregattafel_1_O,$A20+1,Geschlecht),IF($A20=(x+n),INDEX(f,1,Geschlecht),IF(AND($A20&gt;(x+n),$A20&lt;(x+n+5)),INDEX(f,2,Geschlecht),1))*INDEX(Selektionstafel_1_O,$A20+1,Geschlecht))*EXP(-INDEX(F_1_O,$A20+1,Geschlecht)*($B20-1999))))</f>
        <v>0.00583481766746386</v>
      </c>
      <c r="L20" s="28" t="n">
        <f aca="false">IF($A20=121,1,IF($A20&gt;121,"",INDEX(Aggregattafel_1_O,$A20+1,Geschlecht)*EXP(-INDEX(F_1_O,$A20+1,Geschlecht)*($B20-1999))))</f>
        <v>0.00485609427064666</v>
      </c>
      <c r="M20" s="28" t="e">
        <f aca="false">IF($A20=121-h_1_O,1,IF($A20&gt;121-h_1_O,"",INDEX(Grundtafel_1_O,MAX(0,$A20+h_1_O)+1,Geschlecht)))</f>
        <v>#REF!</v>
      </c>
    </row>
    <row r="21" customFormat="false" ht="12.1" hidden="false" customHeight="false" outlineLevel="0" collapsed="false">
      <c r="A21" s="27" t="n">
        <f aca="false">IF(AND(A20&lt;121,A20&lt;&gt;""),A20+1,"")</f>
        <v>62</v>
      </c>
      <c r="B21" s="27" t="n">
        <f aca="false">IF(AND($A20&lt;121,$A20&lt;&gt;""),B20+1,"")</f>
        <v>2007</v>
      </c>
      <c r="C21" s="28" t="n">
        <f aca="false">IF($A21=121,1,IF($A21&gt;121,"",IF($A21&lt;(x+n),INDEX(Aggregattafel_2_O,$A21+1,Geschlecht),IF($A21=(x+n),INDEX(f,1,Geschlecht),IF(AND($A21&gt;(x+n),$A21&lt;(x+n+5)),INDEX(f,2,Geschlecht),1))*INDEX(Selektionstafel_2_O,$A21+1,Geschlecht))*EXP(-(INDEX(F_2_2_O,$A21+1,Geschlecht)*($B21-1999)+INDEX(G,$B21-1998,1)*(INDEX(F_1_2_O,$A21+1,Geschlecht)-INDEX(F_2_2_O,$A21+1,Geschlecht))))))</f>
        <v>0.0074954210351908</v>
      </c>
      <c r="D21" s="28" t="n">
        <f aca="false">IF($A21=121,1,IF($A21&gt;121,"",INDEX(Aggregattafel_2_O,$A21+1,Geschlecht)*EXP(-(INDEX(F_2_2_O,$A21+1,Geschlecht)*($B21-1999)+INDEX(G,$B21-1998,1)*(INDEX(F_1_2_O,$A21+1,Geschlecht)-INDEX(F_2_2_O,$A21+1,Geschlecht))))))</f>
        <v>0.00635655146753534</v>
      </c>
      <c r="E21" s="28" t="n">
        <f aca="false">IF($A21=121,1,IF($A21&gt;121,"",IF($A21&lt;(x+n),INDEX(Aggregattafel_Bestand,$A21+1,Geschlecht),IF($A21=(x+n),INDEX(f,1,Geschlecht),IF(AND($A21&gt;(x+n),$A21&lt;(x+n+5)),INDEX(f,2,Geschlecht),1))*INDEX(Selektionstafel_Bestand,$A21+1,Geschlecht))*EXP(-(INDEX(F_2_Bestand,$A21+1,Geschlecht)*($B21-1999)+INDEX(G,$B21-1998,1)*(INDEX(F_1_Bestand,$A21+1,Geschlecht)-INDEX(F_2_Bestand,$A21+1,Geschlecht))))))</f>
        <v>0.00701141283766455</v>
      </c>
      <c r="F21" s="28" t="n">
        <f aca="false">IF($A21=121,1,IF($A21&gt;121,"",INDEX(Aggregattafel_Bestand,$A21+1,Geschlecht)*EXP(-(INDEX(F_2_Bestand,$A21+1,Geschlecht)*($B21-1999)+INDEX(G,$B21-1998,1)*(INDEX(F_1_Bestand,$A21+1,Geschlecht)-INDEX(F_2_Bestand,$A21+1,Geschlecht))))))</f>
        <v>0.00594615363256873</v>
      </c>
      <c r="G21" s="28" t="e">
        <f aca="false">IF($A21=121-h_Bestand,1,IF($A21&gt;121-h_Bestand,"",INDEX(Grundtafel_Bestand,MAX(0,$A21+h_Bestand)+1,Geschlecht)))</f>
        <v>#REF!</v>
      </c>
      <c r="H21" s="28" t="n">
        <f aca="false">IF($A21=121,1,IF($A21&gt;121,"",IF($A21&lt;(x+n),INDEX(Aggregattafel_Bestand,$A21+1,Geschlecht),IF($A21=(x+n),INDEX(f,1,Geschlecht),IF(AND($A21&gt;(x+n),$A21&lt;(x+n+5)),INDEX(f,2,Geschlecht),1))*INDEX(Selektionstafel_Bestand,$A21+1,Geschlecht))*EXP(-INDEX(F_1_Bestand,$A21+1,Geschlecht)*($B21-1999))))</f>
        <v>0.00697814814453644</v>
      </c>
      <c r="I21" s="28" t="n">
        <f aca="false">IF($A21=121,1,IF($A21&gt;121,"",INDEX(Aggregattafel_Bestand,$A21+1,Geschlecht)*EXP(-INDEX(F_1_Bestand,$A21+1,Geschlecht)*($B21-1999))))</f>
        <v>0.00591794291663179</v>
      </c>
      <c r="J21" s="28" t="e">
        <f aca="false">IF($A21=121-h_B20,1,IF($A21&gt;121-h_B20,"",INDEX(Grundtafel_B20,MAX(0,$A21+h_B20)+1,Geschlecht)))</f>
        <v>#VALUE!</v>
      </c>
      <c r="K21" s="28" t="n">
        <f aca="false">IF($A21=121,1,IF($A21&gt;121,"",IF($A21&lt;(x+n),INDEX(Aggregattafel_1_O,$A21+1,Geschlecht),IF($A21=(x+n),INDEX(f,1,Geschlecht),IF(AND($A21&gt;(x+n),$A21&lt;(x+n+5)),INDEX(f,2,Geschlecht),1))*INDEX(Selektionstafel_1_O,$A21+1,Geschlecht))*EXP(-INDEX(F_1_O,$A21+1,Geschlecht)*($B21-1999))))</f>
        <v>0.00616591524585783</v>
      </c>
      <c r="L21" s="28" t="n">
        <f aca="false">IF($A21=121,1,IF($A21&gt;121,"",INDEX(Aggregattafel_1_O,$A21+1,Geschlecht)*EXP(-INDEX(F_1_O,$A21+1,Geschlecht)*($B21-1999))))</f>
        <v>0.00522903467396915</v>
      </c>
      <c r="M21" s="28" t="e">
        <f aca="false">IF($A21=121-h_1_O,1,IF($A21&gt;121-h_1_O,"",INDEX(Grundtafel_1_O,MAX(0,$A21+h_1_O)+1,Geschlecht)))</f>
        <v>#REF!</v>
      </c>
    </row>
    <row r="22" customFormat="false" ht="12.1" hidden="false" customHeight="false" outlineLevel="0" collapsed="false">
      <c r="A22" s="27" t="n">
        <f aca="false">IF(AND(A21&lt;121,A21&lt;&gt;""),A21+1,"")</f>
        <v>63</v>
      </c>
      <c r="B22" s="27" t="n">
        <f aca="false">IF(AND($A21&lt;121,$A21&lt;&gt;""),B21+1,"")</f>
        <v>2008</v>
      </c>
      <c r="C22" s="28" t="n">
        <f aca="false">IF($A22=121,1,IF($A22&gt;121,"",IF($A22&lt;(x+n),INDEX(Aggregattafel_2_O,$A22+1,Geschlecht),IF($A22=(x+n),INDEX(f,1,Geschlecht),IF(AND($A22&gt;(x+n),$A22&lt;(x+n+5)),INDEX(f,2,Geschlecht),1))*INDEX(Selektionstafel_2_O,$A22+1,Geschlecht))*EXP(-(INDEX(F_2_2_O,$A22+1,Geschlecht)*($B22-1999)+INDEX(G,$B22-1998,1)*(INDEX(F_1_2_O,$A22+1,Geschlecht)-INDEX(F_2_2_O,$A22+1,Geschlecht))))))</f>
        <v>0.00789633581595801</v>
      </c>
      <c r="D22" s="28" t="n">
        <f aca="false">IF($A22=121,1,IF($A22&gt;121,"",INDEX(Aggregattafel_2_O,$A22+1,Geschlecht)*EXP(-(INDEX(F_2_2_O,$A22+1,Geschlecht)*($B22-1999)+INDEX(G,$B22-1998,1)*(INDEX(F_1_2_O,$A22+1,Geschlecht)-INDEX(F_2_2_O,$A22+1,Geschlecht))))))</f>
        <v>0.00695152035454098</v>
      </c>
      <c r="E22" s="28" t="n">
        <f aca="false">IF($A22=121,1,IF($A22&gt;121,"",IF($A22&lt;(x+n),INDEX(Aggregattafel_Bestand,$A22+1,Geschlecht),IF($A22=(x+n),INDEX(f,1,Geschlecht),IF(AND($A22&gt;(x+n),$A22&lt;(x+n+5)),INDEX(f,2,Geschlecht),1))*INDEX(Selektionstafel_Bestand,$A22+1,Geschlecht))*EXP(-(INDEX(F_2_Bestand,$A22+1,Geschlecht)*($B22-1999)+INDEX(G,$B22-1998,1)*(INDEX(F_1_Bestand,$A22+1,Geschlecht)-INDEX(F_2_Bestand,$A22+1,Geschlecht))))))</f>
        <v>0.00738486773103837</v>
      </c>
      <c r="F22" s="28" t="n">
        <f aca="false">IF($A22=121,1,IF($A22&gt;121,"",INDEX(Aggregattafel_Bestand,$A22+1,Geschlecht)*EXP(-(INDEX(F_2_Bestand,$A22+1,Geschlecht)*($B22-1999)+INDEX(G,$B22-1998,1)*(INDEX(F_1_Bestand,$A22+1,Geschlecht)-INDEX(F_2_Bestand,$A22+1,Geschlecht))))))</f>
        <v>0.00650074714406901</v>
      </c>
      <c r="G22" s="28" t="e">
        <f aca="false">IF($A22=121-h_Bestand,1,IF($A22&gt;121-h_Bestand,"",INDEX(Grundtafel_Bestand,MAX(0,$A22+h_Bestand)+1,Geschlecht)))</f>
        <v>#REF!</v>
      </c>
      <c r="H22" s="28" t="n">
        <f aca="false">IF($A22=121,1,IF($A22&gt;121,"",IF($A22&lt;(x+n),INDEX(Aggregattafel_Bestand,$A22+1,Geschlecht),IF($A22=(x+n),INDEX(f,1,Geschlecht),IF(AND($A22&gt;(x+n),$A22&lt;(x+n+5)),INDEX(f,2,Geschlecht),1))*INDEX(Selektionstafel_Bestand,$A22+1,Geschlecht))*EXP(-INDEX(F_1_Bestand,$A22+1,Geschlecht)*($B22-1999))))</f>
        <v>0.00731444544791559</v>
      </c>
      <c r="I22" s="28" t="n">
        <f aca="false">IF($A22=121,1,IF($A22&gt;121,"",INDEX(Aggregattafel_Bestand,$A22+1,Geschlecht)*EXP(-INDEX(F_1_Bestand,$A22+1,Geschlecht)*($B22-1999))))</f>
        <v>0.00643875585694478</v>
      </c>
      <c r="J22" s="28" t="e">
        <f aca="false">IF($A22=121-h_B20,1,IF($A22&gt;121-h_B20,"",INDEX(Grundtafel_B20,MAX(0,$A22+h_B20)+1,Geschlecht)))</f>
        <v>#VALUE!</v>
      </c>
      <c r="K22" s="28" t="n">
        <f aca="false">IF($A22=121,1,IF($A22&gt;121,"",IF($A22&lt;(x+n),INDEX(Aggregattafel_1_O,$A22+1,Geschlecht),IF($A22=(x+n),INDEX(f,1,Geschlecht),IF(AND($A22&gt;(x+n),$A22&lt;(x+n+5)),INDEX(f,2,Geschlecht),1))*INDEX(Selektionstafel_1_O,$A22+1,Geschlecht))*EXP(-INDEX(F_1_O,$A22+1,Geschlecht)*($B22-1999))))</f>
        <v>0.00644814252205117</v>
      </c>
      <c r="L22" s="28" t="n">
        <f aca="false">IF($A22=121,1,IF($A22&gt;121,"",INDEX(Aggregattafel_1_O,$A22+1,Geschlecht)*EXP(-INDEX(F_1_O,$A22+1,Geschlecht)*($B22-1999))))</f>
        <v>0.00567663885172238</v>
      </c>
      <c r="M22" s="28" t="e">
        <f aca="false">IF($A22=121-h_1_O,1,IF($A22&gt;121-h_1_O,"",INDEX(Grundtafel_1_O,MAX(0,$A22+h_1_O)+1,Geschlecht)))</f>
        <v>#REF!</v>
      </c>
    </row>
    <row r="23" customFormat="false" ht="12.1" hidden="false" customHeight="false" outlineLevel="0" collapsed="false">
      <c r="A23" s="27" t="n">
        <f aca="false">IF(AND(A22&lt;121,A22&lt;&gt;""),A22+1,"")</f>
        <v>64</v>
      </c>
      <c r="B23" s="27" t="n">
        <f aca="false">IF(AND($A22&lt;121,$A22&lt;&gt;""),B22+1,"")</f>
        <v>2009</v>
      </c>
      <c r="C23" s="28" t="n">
        <f aca="false">IF($A23=121,1,IF($A23&gt;121,"",IF($A23&lt;(x+n),INDEX(Aggregattafel_2_O,$A23+1,Geschlecht),IF($A23=(x+n),INDEX(f,1,Geschlecht),IF(AND($A23&gt;(x+n),$A23&lt;(x+n+5)),INDEX(f,2,Geschlecht),1))*INDEX(Selektionstafel_2_O,$A23+1,Geschlecht))*EXP(-(INDEX(F_2_2_O,$A23+1,Geschlecht)*($B23-1999)+INDEX(G,$B23-1998,1)*(INDEX(F_1_2_O,$A23+1,Geschlecht)-INDEX(F_2_2_O,$A23+1,Geschlecht))))))</f>
        <v>0.00833605012924898</v>
      </c>
      <c r="D23" s="28" t="n">
        <f aca="false">IF($A23=121,1,IF($A23&gt;121,"",INDEX(Aggregattafel_2_O,$A23+1,Geschlecht)*EXP(-(INDEX(F_2_2_O,$A23+1,Geschlecht)*($B23-1999)+INDEX(G,$B23-1998,1)*(INDEX(F_1_2_O,$A23+1,Geschlecht)-INDEX(F_2_2_O,$A23+1,Geschlecht))))))</f>
        <v>0.00762701433237217</v>
      </c>
      <c r="E23" s="28" t="n">
        <f aca="false">IF($A23=121,1,IF($A23&gt;121,"",IF($A23&lt;(x+n),INDEX(Aggregattafel_Bestand,$A23+1,Geschlecht),IF($A23=(x+n),INDEX(f,1,Geschlecht),IF(AND($A23&gt;(x+n),$A23&lt;(x+n+5)),INDEX(f,2,Geschlecht),1))*INDEX(Selektionstafel_Bestand,$A23+1,Geschlecht))*EXP(-(INDEX(F_2_Bestand,$A23+1,Geschlecht)*($B23-1999)+INDEX(G,$B23-1998,1)*(INDEX(F_1_Bestand,$A23+1,Geschlecht)-INDEX(F_2_Bestand,$A23+1,Geschlecht))))))</f>
        <v>0.00779431695605316</v>
      </c>
      <c r="F23" s="28" t="n">
        <f aca="false">IF($A23=121,1,IF($A23&gt;121,"",INDEX(Aggregattafel_Bestand,$A23+1,Geschlecht)*EXP(-(INDEX(F_2_Bestand,$A23+1,Geschlecht)*($B23-1999)+INDEX(G,$B23-1998,1)*(INDEX(F_1_Bestand,$A23+1,Geschlecht)-INDEX(F_2_Bestand,$A23+1,Geschlecht))))))</f>
        <v>0.00713122967704849</v>
      </c>
      <c r="G23" s="28" t="e">
        <f aca="false">IF($A23=121-h_Bestand,1,IF($A23&gt;121-h_Bestand,"",INDEX(Grundtafel_Bestand,MAX(0,$A23+h_Bestand)+1,Geschlecht)))</f>
        <v>#REF!</v>
      </c>
      <c r="H23" s="28" t="n">
        <f aca="false">IF($A23=121,1,IF($A23&gt;121,"",IF($A23&lt;(x+n),INDEX(Aggregattafel_Bestand,$A23+1,Geschlecht),IF($A23=(x+n),INDEX(f,1,Geschlecht),IF(AND($A23&gt;(x+n),$A23&lt;(x+n+5)),INDEX(f,2,Geschlecht),1))*INDEX(Selektionstafel_Bestand,$A23+1,Geschlecht))*EXP(-INDEX(F_1_Bestand,$A23+1,Geschlecht)*($B23-1999))))</f>
        <v>0.00766952537502074</v>
      </c>
      <c r="I23" s="28" t="n">
        <f aca="false">IF($A23=121,1,IF($A23&gt;121,"",INDEX(Aggregattafel_Bestand,$A23+1,Geschlecht)*EXP(-INDEX(F_1_Bestand,$A23+1,Geschlecht)*($B23-1999))))</f>
        <v>0.0070170545118452</v>
      </c>
      <c r="J23" s="28" t="e">
        <f aca="false">IF($A23=121-h_B20,1,IF($A23&gt;121-h_B20,"",INDEX(Grundtafel_B20,MAX(0,$A23+h_B20)+1,Geschlecht)))</f>
        <v>#VALUE!</v>
      </c>
      <c r="K23" s="28" t="n">
        <f aca="false">IF($A23=121,1,IF($A23&gt;121,"",IF($A23&lt;(x+n),INDEX(Aggregattafel_1_O,$A23+1,Geschlecht),IF($A23=(x+n),INDEX(f,1,Geschlecht),IF(AND($A23&gt;(x+n),$A23&lt;(x+n+5)),INDEX(f,2,Geschlecht),1))*INDEX(Selektionstafel_1_O,$A23+1,Geschlecht))*EXP(-INDEX(F_1_O,$A23+1,Geschlecht)*($B23-1999))))</f>
        <v>0.00674505548153521</v>
      </c>
      <c r="L23" s="28" t="n">
        <f aca="false">IF($A23=121,1,IF($A23&gt;121,"",INDEX(Aggregattafel_1_O,$A23+1,Geschlecht)*EXP(-INDEX(F_1_O,$A23+1,Geschlecht)*($B23-1999))))</f>
        <v>0.0061712635933309</v>
      </c>
      <c r="M23" s="28" t="e">
        <f aca="false">IF($A23=121-h_1_O,1,IF($A23&gt;121-h_1_O,"",INDEX(Grundtafel_1_O,MAX(0,$A23+h_1_O)+1,Geschlecht)))</f>
        <v>#REF!</v>
      </c>
    </row>
    <row r="24" customFormat="false" ht="12.1" hidden="false" customHeight="false" outlineLevel="0" collapsed="false">
      <c r="A24" s="27" t="n">
        <f aca="false">IF(AND(A23&lt;121,A23&lt;&gt;""),A23+1,"")</f>
        <v>65</v>
      </c>
      <c r="B24" s="27" t="n">
        <f aca="false">IF(AND($A23&lt;121,$A23&lt;&gt;""),B23+1,"")</f>
        <v>2010</v>
      </c>
      <c r="C24" s="28" t="n">
        <f aca="false">IF($A24=121,1,IF($A24&gt;121,"",IF($A24&lt;(x+n),INDEX(Aggregattafel_2_O,$A24+1,Geschlecht),IF($A24=(x+n),INDEX(f,1,Geschlecht),IF(AND($A24&gt;(x+n),$A24&lt;(x+n+5)),INDEX(f,2,Geschlecht),1))*INDEX(Selektionstafel_2_O,$A24+1,Geschlecht))*EXP(-(INDEX(F_2_2_O,$A24+1,Geschlecht)*($B24-1999)+INDEX(G,$B24-1998,1)*(INDEX(F_1_2_O,$A24+1,Geschlecht)-INDEX(F_2_2_O,$A24+1,Geschlecht))))))</f>
        <v>0.0100662500611955</v>
      </c>
      <c r="D24" s="28" t="n">
        <f aca="false">IF($A24=121,1,IF($A24&gt;121,"",INDEX(Aggregattafel_2_O,$A24+1,Geschlecht)*EXP(-(INDEX(F_2_2_O,$A24+1,Geschlecht)*($B24-1999)+INDEX(G,$B24-1998,1)*(INDEX(F_1_2_O,$A24+1,Geschlecht)-INDEX(F_2_2_O,$A24+1,Geschlecht))))))</f>
        <v>0.00834930403138614</v>
      </c>
      <c r="E24" s="28" t="n">
        <f aca="false">IF($A24=121,1,IF($A24&gt;121,"",IF($A24&lt;(x+n),INDEX(Aggregattafel_Bestand,$A24+1,Geschlecht),IF($A24=(x+n),INDEX(f,1,Geschlecht),IF(AND($A24&gt;(x+n),$A24&lt;(x+n+5)),INDEX(f,2,Geschlecht),1))*INDEX(Selektionstafel_Bestand,$A24+1,Geschlecht))*EXP(-(INDEX(F_2_Bestand,$A24+1,Geschlecht)*($B24-1999)+INDEX(G,$B24-1998,1)*(INDEX(F_1_Bestand,$A24+1,Geschlecht)-INDEX(F_2_Bestand,$A24+1,Geschlecht))))))</f>
        <v>0.00940959937301185</v>
      </c>
      <c r="F24" s="28" t="n">
        <f aca="false">IF($A24=121,1,IF($A24&gt;121,"",INDEX(Aggregattafel_Bestand,$A24+1,Geschlecht)*EXP(-(INDEX(F_2_Bestand,$A24+1,Geschlecht)*($B24-1999)+INDEX(G,$B24-1998,1)*(INDEX(F_1_Bestand,$A24+1,Geschlecht)-INDEX(F_2_Bestand,$A24+1,Geschlecht))))))</f>
        <v>0.00780418133482409</v>
      </c>
      <c r="G24" s="28" t="e">
        <f aca="false">IF($A24=121-h_Bestand,1,IF($A24&gt;121-h_Bestand,"",INDEX(Grundtafel_Bestand,MAX(0,$A24+h_Bestand)+1,Geschlecht)))</f>
        <v>#REF!</v>
      </c>
      <c r="H24" s="28" t="n">
        <f aca="false">IF($A24=121,1,IF($A24&gt;121,"",IF($A24&lt;(x+n),INDEX(Aggregattafel_Bestand,$A24+1,Geschlecht),IF($A24=(x+n),INDEX(f,1,Geschlecht),IF(AND($A24&gt;(x+n),$A24&lt;(x+n+5)),INDEX(f,2,Geschlecht),1))*INDEX(Selektionstafel_Bestand,$A24+1,Geschlecht))*EXP(-INDEX(F_1_Bestand,$A24+1,Geschlecht)*($B24-1999))))</f>
        <v>0.0091815470838961</v>
      </c>
      <c r="I24" s="28" t="n">
        <f aca="false">IF($A24=121,1,IF($A24&gt;121,"",INDEX(Aggregattafel_Bestand,$A24+1,Geschlecht)*EXP(-INDEX(F_1_Bestand,$A24+1,Geschlecht)*($B24-1999))))</f>
        <v>0.00761503816862451</v>
      </c>
      <c r="J24" s="28" t="e">
        <f aca="false">IF($A24=121-h_B20,1,IF($A24&gt;121-h_B20,"",INDEX(Grundtafel_B20,MAX(0,$A24+h_B20)+1,Geschlecht)))</f>
        <v>#VALUE!</v>
      </c>
      <c r="K24" s="28" t="n">
        <f aca="false">IF($A24=121,1,IF($A24&gt;121,"",IF($A24&lt;(x+n),INDEX(Aggregattafel_1_O,$A24+1,Geschlecht),IF($A24=(x+n),INDEX(f,1,Geschlecht),IF(AND($A24&gt;(x+n),$A24&lt;(x+n+5)),INDEX(f,2,Geschlecht),1))*INDEX(Selektionstafel_1_O,$A24+1,Geschlecht))*EXP(-INDEX(F_1_O,$A24+1,Geschlecht)*($B24-1999))))</f>
        <v>0.00805668375819001</v>
      </c>
      <c r="L24" s="28" t="n">
        <f aca="false">IF($A24=121,1,IF($A24&gt;121,"",INDEX(Aggregattafel_1_O,$A24+1,Geschlecht)*EXP(-INDEX(F_1_O,$A24+1,Geschlecht)*($B24-1999))))</f>
        <v>0.0066820694302106</v>
      </c>
      <c r="M24" s="28" t="e">
        <f aca="false">IF($A24=121-h_1_O,1,IF($A24&gt;121-h_1_O,"",INDEX(Grundtafel_1_O,MAX(0,$A24+h_1_O)+1,Geschlecht)))</f>
        <v>#REF!</v>
      </c>
    </row>
    <row r="25" customFormat="false" ht="12.1" hidden="false" customHeight="false" outlineLevel="0" collapsed="false">
      <c r="A25" s="27" t="n">
        <f aca="false">IF(AND(A24&lt;121,A24&lt;&gt;""),A24+1,"")</f>
        <v>66</v>
      </c>
      <c r="B25" s="27" t="n">
        <f aca="false">IF(AND($A24&lt;121,$A24&lt;&gt;""),B24+1,"")</f>
        <v>2011</v>
      </c>
      <c r="C25" s="28" t="n">
        <f aca="false">IF($A25=121,1,IF($A25&gt;121,"",IF($A25&lt;(x+n),INDEX(Aggregattafel_2_O,$A25+1,Geschlecht),IF($A25=(x+n),INDEX(f,1,Geschlecht),IF(AND($A25&gt;(x+n),$A25&lt;(x+n+5)),INDEX(f,2,Geschlecht),1))*INDEX(Selektionstafel_2_O,$A25+1,Geschlecht))*EXP(-(INDEX(F_2_2_O,$A25+1,Geschlecht)*($B25-1999)+INDEX(G,$B25-1998,1)*(INDEX(F_1_2_O,$A25+1,Geschlecht)-INDEX(F_2_2_O,$A25+1,Geschlecht))))))</f>
        <v>0.0107353340800244</v>
      </c>
      <c r="D25" s="28" t="n">
        <f aca="false">IF($A25=121,1,IF($A25&gt;121,"",INDEX(Aggregattafel_2_O,$A25+1,Geschlecht)*EXP(-(INDEX(F_2_2_O,$A25+1,Geschlecht)*($B25-1999)+INDEX(G,$B25-1998,1)*(INDEX(F_1_2_O,$A25+1,Geschlecht)-INDEX(F_2_2_O,$A25+1,Geschlecht))))))</f>
        <v>0.00914790567377611</v>
      </c>
      <c r="E25" s="28" t="n">
        <f aca="false">IF($A25=121,1,IF($A25&gt;121,"",IF($A25&lt;(x+n),INDEX(Aggregattafel_Bestand,$A25+1,Geschlecht),IF($A25=(x+n),INDEX(f,1,Geschlecht),IF(AND($A25&gt;(x+n),$A25&lt;(x+n+5)),INDEX(f,2,Geschlecht),1))*INDEX(Selektionstafel_Bestand,$A25+1,Geschlecht))*EXP(-(INDEX(F_2_Bestand,$A25+1,Geschlecht)*($B25-1999)+INDEX(G,$B25-1998,1)*(INDEX(F_1_Bestand,$A25+1,Geschlecht)-INDEX(F_2_Bestand,$A25+1,Geschlecht))))))</f>
        <v>0.010032760596256</v>
      </c>
      <c r="F25" s="28" t="n">
        <f aca="false">IF($A25=121,1,IF($A25&gt;121,"",INDEX(Aggregattafel_Bestand,$A25+1,Geschlecht)*EXP(-(INDEX(F_2_Bestand,$A25+1,Geschlecht)*($B25-1999)+INDEX(G,$B25-1998,1)*(INDEX(F_1_Bestand,$A25+1,Geschlecht)-INDEX(F_2_Bestand,$A25+1,Geschlecht))))))</f>
        <v>0.00854929329401596</v>
      </c>
      <c r="G25" s="28" t="e">
        <f aca="false">IF($A25=121-h_Bestand,1,IF($A25&gt;121-h_Bestand,"",INDEX(Grundtafel_Bestand,MAX(0,$A25+h_Bestand)+1,Geschlecht)))</f>
        <v>#REF!</v>
      </c>
      <c r="H25" s="28" t="n">
        <f aca="false">IF($A25=121,1,IF($A25&gt;121,"",IF($A25&lt;(x+n),INDEX(Aggregattafel_Bestand,$A25+1,Geschlecht),IF($A25=(x+n),INDEX(f,1,Geschlecht),IF(AND($A25&gt;(x+n),$A25&lt;(x+n+5)),INDEX(f,2,Geschlecht),1))*INDEX(Selektionstafel_Bestand,$A25+1,Geschlecht))*EXP(-INDEX(F_1_Bestand,$A25+1,Geschlecht)*($B25-1999))))</f>
        <v>0.00970508095369055</v>
      </c>
      <c r="I25" s="28" t="n">
        <f aca="false">IF($A25=121,1,IF($A25&gt;121,"",INDEX(Aggregattafel_Bestand,$A25+1,Geschlecht)*EXP(-INDEX(F_1_Bestand,$A25+1,Geschlecht)*($B25-1999))))</f>
        <v>0.00827006512506953</v>
      </c>
      <c r="J25" s="28" t="e">
        <f aca="false">IF($A25=121-h_B20,1,IF($A25&gt;121-h_B20,"",INDEX(Grundtafel_B20,MAX(0,$A25+h_B20)+1,Geschlecht)))</f>
        <v>#VALUE!</v>
      </c>
      <c r="K25" s="28" t="n">
        <f aca="false">IF($A25=121,1,IF($A25&gt;121,"",IF($A25&lt;(x+n),INDEX(Aggregattafel_1_O,$A25+1,Geschlecht),IF($A25=(x+n),INDEX(f,1,Geschlecht),IF(AND($A25&gt;(x+n),$A25&lt;(x+n+5)),INDEX(f,2,Geschlecht),1))*INDEX(Selektionstafel_1_O,$A25+1,Geschlecht))*EXP(-INDEX(F_1_O,$A25+1,Geschlecht)*($B25-1999))))</f>
        <v>0.0084958826566104</v>
      </c>
      <c r="L25" s="28" t="n">
        <f aca="false">IF($A25=121,1,IF($A25&gt;121,"",INDEX(Aggregattafel_1_O,$A25+1,Geschlecht)*EXP(-INDEX(F_1_O,$A25+1,Geschlecht)*($B25-1999))))</f>
        <v>0.00723993155902882</v>
      </c>
      <c r="M25" s="28" t="e">
        <f aca="false">IF($A25=121-h_1_O,1,IF($A25&gt;121-h_1_O,"",INDEX(Grundtafel_1_O,MAX(0,$A25+h_1_O)+1,Geschlecht)))</f>
        <v>#REF!</v>
      </c>
    </row>
    <row r="26" customFormat="false" ht="12.1" hidden="false" customHeight="false" outlineLevel="0" collapsed="false">
      <c r="A26" s="27" t="n">
        <f aca="false">IF(AND(A25&lt;121,A25&lt;&gt;""),A25+1,"")</f>
        <v>67</v>
      </c>
      <c r="B26" s="27" t="n">
        <f aca="false">IF(AND($A25&lt;121,$A25&lt;&gt;""),B25+1,"")</f>
        <v>2012</v>
      </c>
      <c r="C26" s="28" t="n">
        <f aca="false">IF($A26=121,1,IF($A26&gt;121,"",IF($A26&lt;(x+n),INDEX(Aggregattafel_2_O,$A26+1,Geschlecht),IF($A26=(x+n),INDEX(f,1,Geschlecht),IF(AND($A26&gt;(x+n),$A26&lt;(x+n+5)),INDEX(f,2,Geschlecht),1))*INDEX(Selektionstafel_2_O,$A26+1,Geschlecht))*EXP(-(INDEX(F_2_2_O,$A26+1,Geschlecht)*($B26-1999)+INDEX(G,$B26-1998,1)*(INDEX(F_1_2_O,$A26+1,Geschlecht)-INDEX(F_2_2_O,$A26+1,Geschlecht))))))</f>
        <v>0.0115628732114657</v>
      </c>
      <c r="D26" s="28" t="n">
        <f aca="false">IF($A26=121,1,IF($A26&gt;121,"",INDEX(Aggregattafel_2_O,$A26+1,Geschlecht)*EXP(-(INDEX(F_2_2_O,$A26+1,Geschlecht)*($B26-1999)+INDEX(G,$B26-1998,1)*(INDEX(F_1_2_O,$A26+1,Geschlecht)-INDEX(F_2_2_O,$A26+1,Geschlecht))))))</f>
        <v>0.0101391773447108</v>
      </c>
      <c r="E26" s="28" t="n">
        <f aca="false">IF($A26=121,1,IF($A26&gt;121,"",IF($A26&lt;(x+n),INDEX(Aggregattafel_Bestand,$A26+1,Geschlecht),IF($A26=(x+n),INDEX(f,1,Geschlecht),IF(AND($A26&gt;(x+n),$A26&lt;(x+n+5)),INDEX(f,2,Geschlecht),1))*INDEX(Selektionstafel_Bestand,$A26+1,Geschlecht))*EXP(-(INDEX(F_2_Bestand,$A26+1,Geschlecht)*($B26-1999)+INDEX(G,$B26-1998,1)*(INDEX(F_1_Bestand,$A26+1,Geschlecht)-INDEX(F_2_Bestand,$A26+1,Geschlecht))))))</f>
        <v>0.0108033198994054</v>
      </c>
      <c r="F26" s="28" t="n">
        <f aca="false">IF($A26=121,1,IF($A26&gt;121,"",INDEX(Aggregattafel_Bestand,$A26+1,Geschlecht)*EXP(-(INDEX(F_2_Bestand,$A26+1,Geschlecht)*($B26-1999)+INDEX(G,$B26-1998,1)*(INDEX(F_1_Bestand,$A26+1,Geschlecht)-INDEX(F_2_Bestand,$A26+1,Geschlecht))))))</f>
        <v>0.00947298120772544</v>
      </c>
      <c r="G26" s="28" t="e">
        <f aca="false">IF($A26=121-h_Bestand,1,IF($A26&gt;121-h_Bestand,"",INDEX(Grundtafel_Bestand,MAX(0,$A26+h_Bestand)+1,Geschlecht)))</f>
        <v>#REF!</v>
      </c>
      <c r="H26" s="28" t="n">
        <f aca="false">IF($A26=121,1,IF($A26&gt;121,"",IF($A26&lt;(x+n),INDEX(Aggregattafel_Bestand,$A26+1,Geschlecht),IF($A26=(x+n),INDEX(f,1,Geschlecht),IF(AND($A26&gt;(x+n),$A26&lt;(x+n+5)),INDEX(f,2,Geschlecht),1))*INDEX(Selektionstafel_Bestand,$A26+1,Geschlecht))*EXP(-INDEX(F_1_Bestand,$A26+1,Geschlecht)*($B26-1999))))</f>
        <v>0.0103573253741954</v>
      </c>
      <c r="I26" s="28" t="n">
        <f aca="false">IF($A26=121,1,IF($A26&gt;121,"",INDEX(Aggregattafel_Bestand,$A26+1,Geschlecht)*EXP(-INDEX(F_1_Bestand,$A26+1,Geschlecht)*($B26-1999))))</f>
        <v>0.00908190718646136</v>
      </c>
      <c r="J26" s="28" t="e">
        <f aca="false">IF($A26=121-h_B20,1,IF($A26&gt;121-h_B20,"",INDEX(Grundtafel_B20,MAX(0,$A26+h_B20)+1,Geschlecht)))</f>
        <v>#VALUE!</v>
      </c>
      <c r="K26" s="28" t="n">
        <f aca="false">IF($A26=121,1,IF($A26&gt;121,"",IF($A26&lt;(x+n),INDEX(Aggregattafel_1_O,$A26+1,Geschlecht),IF($A26=(x+n),INDEX(f,1,Geschlecht),IF(AND($A26&gt;(x+n),$A26&lt;(x+n+5)),INDEX(f,2,Geschlecht),1))*INDEX(Selektionstafel_1_O,$A26+1,Geschlecht))*EXP(-INDEX(F_1_O,$A26+1,Geschlecht)*($B26-1999))))</f>
        <v>0.00904598080687495</v>
      </c>
      <c r="L26" s="28" t="n">
        <f aca="false">IF($A26=121,1,IF($A26&gt;121,"",INDEX(Aggregattafel_1_O,$A26+1,Geschlecht)*EXP(-INDEX(F_1_O,$A26+1,Geschlecht)*($B26-1999))))</f>
        <v>0.00793162085240485</v>
      </c>
      <c r="M26" s="28" t="e">
        <f aca="false">IF($A26=121-h_1_O,1,IF($A26&gt;121-h_1_O,"",INDEX(Grundtafel_1_O,MAX(0,$A26+h_1_O)+1,Geschlecht)))</f>
        <v>#REF!</v>
      </c>
    </row>
    <row r="27" customFormat="false" ht="12.1" hidden="false" customHeight="false" outlineLevel="0" collapsed="false">
      <c r="A27" s="27" t="n">
        <f aca="false">IF(AND(A26&lt;121,A26&lt;&gt;""),A26+1,"")</f>
        <v>68</v>
      </c>
      <c r="B27" s="27" t="n">
        <f aca="false">IF(AND($A26&lt;121,$A26&lt;&gt;""),B26+1,"")</f>
        <v>2013</v>
      </c>
      <c r="C27" s="28" t="n">
        <f aca="false">IF($A27=121,1,IF($A27&gt;121,"",IF($A27&lt;(x+n),INDEX(Aggregattafel_2_O,$A27+1,Geschlecht),IF($A27=(x+n),INDEX(f,1,Geschlecht),IF(AND($A27&gt;(x+n),$A27&lt;(x+n+5)),INDEX(f,2,Geschlecht),1))*INDEX(Selektionstafel_2_O,$A27+1,Geschlecht))*EXP(-(INDEX(F_2_2_O,$A27+1,Geschlecht)*($B27-1999)+INDEX(G,$B27-1998,1)*(INDEX(F_1_2_O,$A27+1,Geschlecht)-INDEX(F_2_2_O,$A27+1,Geschlecht))))))</f>
        <v>0.0124235455186124</v>
      </c>
      <c r="D27" s="28" t="n">
        <f aca="false">IF($A27=121,1,IF($A27&gt;121,"",INDEX(Aggregattafel_2_O,$A27+1,Geschlecht)*EXP(-(INDEX(F_2_2_O,$A27+1,Geschlecht)*($B27-1999)+INDEX(G,$B27-1998,1)*(INDEX(F_1_2_O,$A27+1,Geschlecht)-INDEX(F_2_2_O,$A27+1,Geschlecht))))))</f>
        <v>0.0111791094727676</v>
      </c>
      <c r="E27" s="28" t="n">
        <f aca="false">IF($A27=121,1,IF($A27&gt;121,"",IF($A27&lt;(x+n),INDEX(Aggregattafel_Bestand,$A27+1,Geschlecht),IF($A27=(x+n),INDEX(f,1,Geschlecht),IF(AND($A27&gt;(x+n),$A27&lt;(x+n+5)),INDEX(f,2,Geschlecht),1))*INDEX(Selektionstafel_Bestand,$A27+1,Geschlecht))*EXP(-(INDEX(F_2_Bestand,$A27+1,Geschlecht)*($B27-1999)+INDEX(G,$B27-1998,1)*(INDEX(F_1_Bestand,$A27+1,Geschlecht)-INDEX(F_2_Bestand,$A27+1,Geschlecht))))))</f>
        <v>0.0116043942257435</v>
      </c>
      <c r="F27" s="28" t="n">
        <f aca="false">IF($A27=121,1,IF($A27&gt;121,"",INDEX(Aggregattafel_Bestand,$A27+1,Geschlecht)*EXP(-(INDEX(F_2_Bestand,$A27+1,Geschlecht)*($B27-1999)+INDEX(G,$B27-1998,1)*(INDEX(F_1_Bestand,$A27+1,Geschlecht)-INDEX(F_2_Bestand,$A27+1,Geschlecht))))))</f>
        <v>0.0104421770330848</v>
      </c>
      <c r="G27" s="28" t="e">
        <f aca="false">IF($A27=121-h_Bestand,1,IF($A27&gt;121-h_Bestand,"",INDEX(Grundtafel_Bestand,MAX(0,$A27+h_Bestand)+1,Geschlecht)))</f>
        <v>#REF!</v>
      </c>
      <c r="H27" s="28" t="n">
        <f aca="false">IF($A27=121,1,IF($A27&gt;121,"",IF($A27&lt;(x+n),INDEX(Aggregattafel_Bestand,$A27+1,Geschlecht),IF($A27=(x+n),INDEX(f,1,Geschlecht),IF(AND($A27&gt;(x+n),$A27&lt;(x+n+5)),INDEX(f,2,Geschlecht),1))*INDEX(Selektionstafel_Bestand,$A27+1,Geschlecht))*EXP(-INDEX(F_1_Bestand,$A27+1,Geschlecht)*($B27-1999))))</f>
        <v>0.0110232883650535</v>
      </c>
      <c r="I27" s="28" t="n">
        <f aca="false">IF($A27=121,1,IF($A27&gt;121,"",INDEX(Aggregattafel_Bestand,$A27+1,Geschlecht)*EXP(-INDEX(F_1_Bestand,$A27+1,Geschlecht)*($B27-1999))))</f>
        <v>0.00991927078272433</v>
      </c>
      <c r="J27" s="28" t="e">
        <f aca="false">IF($A27=121-h_B20,1,IF($A27&gt;121-h_B20,"",INDEX(Grundtafel_B20,MAX(0,$A27+h_B20)+1,Geschlecht)))</f>
        <v>#VALUE!</v>
      </c>
      <c r="K27" s="28" t="n">
        <f aca="false">IF($A27=121,1,IF($A27&gt;121,"",IF($A27&lt;(x+n),INDEX(Aggregattafel_1_O,$A27+1,Geschlecht),IF($A27=(x+n),INDEX(f,1,Geschlecht),IF(AND($A27&gt;(x+n),$A27&lt;(x+n+5)),INDEX(f,2,Geschlecht),1))*INDEX(Selektionstafel_1_O,$A27+1,Geschlecht))*EXP(-INDEX(F_1_O,$A27+1,Geschlecht)*($B27-1999))))</f>
        <v>0.00960499324444765</v>
      </c>
      <c r="L27" s="28" t="n">
        <f aca="false">IF($A27=121,1,IF($A27&gt;121,"",INDEX(Aggregattafel_1_O,$A27+1,Geschlecht)*EXP(-INDEX(F_1_O,$A27+1,Geschlecht)*($B27-1999))))</f>
        <v>0.00864306328763085</v>
      </c>
      <c r="M27" s="28" t="e">
        <f aca="false">IF($A27=121-h_1_O,1,IF($A27&gt;121-h_1_O,"",INDEX(Grundtafel_1_O,MAX(0,$A27+h_1_O)+1,Geschlecht)))</f>
        <v>#REF!</v>
      </c>
    </row>
    <row r="28" customFormat="false" ht="12.1" hidden="false" customHeight="false" outlineLevel="0" collapsed="false">
      <c r="A28" s="27" t="n">
        <f aca="false">IF(AND(A27&lt;121,A27&lt;&gt;""),A27+1,"")</f>
        <v>69</v>
      </c>
      <c r="B28" s="27" t="n">
        <f aca="false">IF(AND($A27&lt;121,$A27&lt;&gt;""),B27+1,"")</f>
        <v>2014</v>
      </c>
      <c r="C28" s="28" t="n">
        <f aca="false">IF($A28=121,1,IF($A28&gt;121,"",IF($A28&lt;(x+n),INDEX(Aggregattafel_2_O,$A28+1,Geschlecht),IF($A28=(x+n),INDEX(f,1,Geschlecht),IF(AND($A28&gt;(x+n),$A28&lt;(x+n+5)),INDEX(f,2,Geschlecht),1))*INDEX(Selektionstafel_2_O,$A28+1,Geschlecht))*EXP(-(INDEX(F_2_2_O,$A28+1,Geschlecht)*($B28-1999)+INDEX(G,$B28-1998,1)*(INDEX(F_1_2_O,$A28+1,Geschlecht)-INDEX(F_2_2_O,$A28+1,Geschlecht))))))</f>
        <v>0.0133176097779379</v>
      </c>
      <c r="D28" s="28" t="n">
        <f aca="false">IF($A28=121,1,IF($A28&gt;121,"",INDEX(Aggregattafel_2_O,$A28+1,Geschlecht)*EXP(-(INDEX(F_2_2_O,$A28+1,Geschlecht)*($B28-1999)+INDEX(G,$B28-1998,1)*(INDEX(F_1_2_O,$A28+1,Geschlecht)-INDEX(F_2_2_O,$A28+1,Geschlecht))))))</f>
        <v>0.012262145043613</v>
      </c>
      <c r="E28" s="28" t="n">
        <f aca="false">IF($A28=121,1,IF($A28&gt;121,"",IF($A28&lt;(x+n),INDEX(Aggregattafel_Bestand,$A28+1,Geschlecht),IF($A28=(x+n),INDEX(f,1,Geschlecht),IF(AND($A28&gt;(x+n),$A28&lt;(x+n+5)),INDEX(f,2,Geschlecht),1))*INDEX(Selektionstafel_Bestand,$A28+1,Geschlecht))*EXP(-(INDEX(F_2_Bestand,$A28+1,Geschlecht)*($B28-1999)+INDEX(G,$B28-1998,1)*(INDEX(F_1_Bestand,$A28+1,Geschlecht)-INDEX(F_2_Bestand,$A28+1,Geschlecht))))))</f>
        <v>0.0124361149098398</v>
      </c>
      <c r="F28" s="28" t="n">
        <f aca="false">IF($A28=121,1,IF($A28&gt;121,"",INDEX(Aggregattafel_Bestand,$A28+1,Geschlecht)*EXP(-(INDEX(F_2_Bestand,$A28+1,Geschlecht)*($B28-1999)+INDEX(G,$B28-1998,1)*(INDEX(F_1_Bestand,$A28+1,Geschlecht)-INDEX(F_2_Bestand,$A28+1,Geschlecht))))))</f>
        <v>0.0114505814061544</v>
      </c>
      <c r="G28" s="28" t="e">
        <f aca="false">IF($A28=121-h_Bestand,1,IF($A28&gt;121-h_Bestand,"",INDEX(Grundtafel_Bestand,MAX(0,$A28+h_Bestand)+1,Geschlecht)))</f>
        <v>#REF!</v>
      </c>
      <c r="H28" s="28" t="n">
        <f aca="false">IF($A28=121,1,IF($A28&gt;121,"",IF($A28&lt;(x+n),INDEX(Aggregattafel_Bestand,$A28+1,Geschlecht),IF($A28=(x+n),INDEX(f,1,Geschlecht),IF(AND($A28&gt;(x+n),$A28&lt;(x+n+5)),INDEX(f,2,Geschlecht),1))*INDEX(Selektionstafel_Bestand,$A28+1,Geschlecht))*EXP(-INDEX(F_1_Bestand,$A28+1,Geschlecht)*($B28-1999))))</f>
        <v>0.0117028706013192</v>
      </c>
      <c r="I28" s="28" t="n">
        <f aca="false">IF($A28=121,1,IF($A28&gt;121,"",INDEX(Aggregattafel_Bestand,$A28+1,Geschlecht)*EXP(-INDEX(F_1_Bestand,$A28+1,Geschlecht)*($B28-1999))))</f>
        <v>0.0107754450226308</v>
      </c>
      <c r="J28" s="28" t="e">
        <f aca="false">IF($A28=121-h_B20,1,IF($A28&gt;121-h_B20,"",INDEX(Grundtafel_B20,MAX(0,$A28+h_B20)+1,Geschlecht)))</f>
        <v>#VALUE!</v>
      </c>
      <c r="K28" s="28" t="n">
        <f aca="false">IF($A28=121,1,IF($A28&gt;121,"",IF($A28&lt;(x+n),INDEX(Aggregattafel_1_O,$A28+1,Geschlecht),IF($A28=(x+n),INDEX(f,1,Geschlecht),IF(AND($A28&gt;(x+n),$A28&lt;(x+n+5)),INDEX(f,2,Geschlecht),1))*INDEX(Selektionstafel_1_O,$A28+1,Geschlecht))*EXP(-INDEX(F_1_O,$A28+1,Geschlecht)*($B28-1999))))</f>
        <v>0.0101733415709086</v>
      </c>
      <c r="L28" s="28" t="n">
        <f aca="false">IF($A28=121,1,IF($A28&gt;121,"",INDEX(Aggregattafel_1_O,$A28+1,Geschlecht)*EXP(-INDEX(F_1_O,$A28+1,Geschlecht)*($B28-1999))))</f>
        <v>0.00936703053154768</v>
      </c>
      <c r="M28" s="28" t="e">
        <f aca="false">IF($A28=121-h_1_O,1,IF($A28&gt;121-h_1_O,"",INDEX(Grundtafel_1_O,MAX(0,$A28+h_1_O)+1,Geschlecht)))</f>
        <v>#REF!</v>
      </c>
    </row>
    <row r="29" customFormat="false" ht="12.1" hidden="false" customHeight="false" outlineLevel="0" collapsed="false">
      <c r="A29" s="27" t="n">
        <f aca="false">IF(AND(A28&lt;121,A28&lt;&gt;""),A28+1,"")</f>
        <v>70</v>
      </c>
      <c r="B29" s="27" t="n">
        <f aca="false">IF(AND($A28&lt;121,$A28&lt;&gt;""),B28+1,"")</f>
        <v>2015</v>
      </c>
      <c r="C29" s="28" t="n">
        <f aca="false">IF($A29=121,1,IF($A29&gt;121,"",IF($A29&lt;(x+n),INDEX(Aggregattafel_2_O,$A29+1,Geschlecht),IF($A29=(x+n),INDEX(f,1,Geschlecht),IF(AND($A29&gt;(x+n),$A29&lt;(x+n+5)),INDEX(f,2,Geschlecht),1))*INDEX(Selektionstafel_2_O,$A29+1,Geschlecht))*EXP(-(INDEX(F_2_2_O,$A29+1,Geschlecht)*($B29-1999)+INDEX(G,$B29-1998,1)*(INDEX(F_1_2_O,$A29+1,Geschlecht)-INDEX(F_2_2_O,$A29+1,Geschlecht))))))</f>
        <v>0.0142628948723031</v>
      </c>
      <c r="D29" s="28" t="n">
        <f aca="false">IF($A29=121,1,IF($A29&gt;121,"",INDEX(Aggregattafel_2_O,$A29+1,Geschlecht)*EXP(-(INDEX(F_2_2_O,$A29+1,Geschlecht)*($B29-1999)+INDEX(G,$B29-1998,1)*(INDEX(F_1_2_O,$A29+1,Geschlecht)-INDEX(F_2_2_O,$A29+1,Geschlecht))))))</f>
        <v>0.0133924429714406</v>
      </c>
      <c r="E29" s="28" t="n">
        <f aca="false">IF($A29=121,1,IF($A29&gt;121,"",IF($A29&lt;(x+n),INDEX(Aggregattafel_Bestand,$A29+1,Geschlecht),IF($A29=(x+n),INDEX(f,1,Geschlecht),IF(AND($A29&gt;(x+n),$A29&lt;(x+n+5)),INDEX(f,2,Geschlecht),1))*INDEX(Selektionstafel_Bestand,$A29+1,Geschlecht))*EXP(-(INDEX(F_2_Bestand,$A29+1,Geschlecht)*($B29-1999)+INDEX(G,$B29-1998,1)*(INDEX(F_1_Bestand,$A29+1,Geschlecht)-INDEX(F_2_Bestand,$A29+1,Geschlecht))))))</f>
        <v>0.0133151593890936</v>
      </c>
      <c r="F29" s="28" t="n">
        <f aca="false">IF($A29=121,1,IF($A29&gt;121,"",INDEX(Aggregattafel_Bestand,$A29+1,Geschlecht)*EXP(-(INDEX(F_2_Bestand,$A29+1,Geschlecht)*($B29-1999)+INDEX(G,$B29-1998,1)*(INDEX(F_1_Bestand,$A29+1,Geschlecht)-INDEX(F_2_Bestand,$A29+1,Geschlecht))))))</f>
        <v>0.0125027930157271</v>
      </c>
      <c r="G29" s="28" t="e">
        <f aca="false">IF($A29=121-h_Bestand,1,IF($A29&gt;121-h_Bestand,"",INDEX(Grundtafel_Bestand,MAX(0,$A29+h_Bestand)+1,Geschlecht)))</f>
        <v>#REF!</v>
      </c>
      <c r="H29" s="28" t="n">
        <f aca="false">IF($A29=121,1,IF($A29&gt;121,"",IF($A29&lt;(x+n),INDEX(Aggregattafel_Bestand,$A29+1,Geschlecht),IF($A29=(x+n),INDEX(f,1,Geschlecht),IF(AND($A29&gt;(x+n),$A29&lt;(x+n+5)),INDEX(f,2,Geschlecht),1))*INDEX(Selektionstafel_Bestand,$A29+1,Geschlecht))*EXP(-INDEX(F_1_Bestand,$A29+1,Geschlecht)*($B29-1999))))</f>
        <v>0.0124121450133433</v>
      </c>
      <c r="I29" s="28" t="n">
        <f aca="false">IF($A29=121,1,IF($A29&gt;121,"",INDEX(Aggregattafel_Bestand,$A29+1,Geschlecht)*EXP(-INDEX(F_1_Bestand,$A29+1,Geschlecht)*($B29-1999))))</f>
        <v>0.0116548721234334</v>
      </c>
      <c r="J29" s="28" t="e">
        <f aca="false">IF($A29=121-h_B20,1,IF($A29&gt;121-h_B20,"",INDEX(Grundtafel_B20,MAX(0,$A29+h_B20)+1,Geschlecht)))</f>
        <v>#VALUE!</v>
      </c>
      <c r="K29" s="28" t="n">
        <f aca="false">IF($A29=121,1,IF($A29&gt;121,"",IF($A29&lt;(x+n),INDEX(Aggregattafel_1_O,$A29+1,Geschlecht),IF($A29=(x+n),INDEX(f,1,Geschlecht),IF(AND($A29&gt;(x+n),$A29&lt;(x+n+5)),INDEX(f,2,Geschlecht),1))*INDEX(Selektionstafel_1_O,$A29+1,Geschlecht))*EXP(-INDEX(F_1_O,$A29+1,Geschlecht)*($B29-1999))))</f>
        <v>0.0107652762696342</v>
      </c>
      <c r="L29" s="28" t="n">
        <f aca="false">IF($A29=121,1,IF($A29&gt;121,"",INDEX(Aggregattafel_1_O,$A29+1,Geschlecht)*EXP(-INDEX(F_1_O,$A29+1,Geschlecht)*($B29-1999))))</f>
        <v>0.0101080345210212</v>
      </c>
      <c r="M29" s="28" t="e">
        <f aca="false">IF($A29=121-h_1_O,1,IF($A29&gt;121-h_1_O,"",INDEX(Grundtafel_1_O,MAX(0,$A29+h_1_O)+1,Geschlecht)))</f>
        <v>#REF!</v>
      </c>
    </row>
    <row r="30" customFormat="false" ht="12.1" hidden="false" customHeight="false" outlineLevel="0" collapsed="false">
      <c r="A30" s="27" t="n">
        <f aca="false">IF(AND(A29&lt;121,A29&lt;&gt;""),A29+1,"")</f>
        <v>71</v>
      </c>
      <c r="B30" s="27" t="n">
        <f aca="false">IF(AND($A29&lt;121,$A29&lt;&gt;""),B29+1,"")</f>
        <v>2016</v>
      </c>
      <c r="C30" s="28" t="n">
        <f aca="false">IF($A30=121,1,IF($A30&gt;121,"",IF($A30&lt;(x+n),INDEX(Aggregattafel_2_O,$A30+1,Geschlecht),IF($A30=(x+n),INDEX(f,1,Geschlecht),IF(AND($A30&gt;(x+n),$A30&lt;(x+n+5)),INDEX(f,2,Geschlecht),1))*INDEX(Selektionstafel_2_O,$A30+1,Geschlecht))*EXP(-(INDEX(F_2_2_O,$A30+1,Geschlecht)*($B30-1999)+INDEX(G,$B30-1998,1)*(INDEX(F_1_2_O,$A30+1,Geschlecht)-INDEX(F_2_2_O,$A30+1,Geschlecht))))))</f>
        <v>0.0153149824759009</v>
      </c>
      <c r="D30" s="28" t="n">
        <f aca="false">IF($A30=121,1,IF($A30&gt;121,"",INDEX(Aggregattafel_2_O,$A30+1,Geschlecht)*EXP(-(INDEX(F_2_2_O,$A30+1,Geschlecht)*($B30-1999)+INDEX(G,$B30-1998,1)*(INDEX(F_1_2_O,$A30+1,Geschlecht)-INDEX(F_2_2_O,$A30+1,Geschlecht))))))</f>
        <v>0.0145855980757795</v>
      </c>
      <c r="E30" s="28" t="n">
        <f aca="false">IF($A30=121,1,IF($A30&gt;121,"",IF($A30&lt;(x+n),INDEX(Aggregattafel_Bestand,$A30+1,Geschlecht),IF($A30=(x+n),INDEX(f,1,Geschlecht),IF(AND($A30&gt;(x+n),$A30&lt;(x+n+5)),INDEX(f,2,Geschlecht),1))*INDEX(Selektionstafel_Bestand,$A30+1,Geschlecht))*EXP(-(INDEX(F_2_Bestand,$A30+1,Geschlecht)*($B30-1999)+INDEX(G,$B30-1998,1)*(INDEX(F_1_Bestand,$A30+1,Geschlecht)-INDEX(F_2_Bestand,$A30+1,Geschlecht))))))</f>
        <v>0.0142942044217304</v>
      </c>
      <c r="F30" s="28" t="n">
        <f aca="false">IF($A30=121,1,IF($A30&gt;121,"",INDEX(Aggregattafel_Bestand,$A30+1,Geschlecht)*EXP(-(INDEX(F_2_Bestand,$A30+1,Geschlecht)*($B30-1999)+INDEX(G,$B30-1998,1)*(INDEX(F_1_Bestand,$A30+1,Geschlecht)-INDEX(F_2_Bestand,$A30+1,Geschlecht))))))</f>
        <v>0.0136130656046623</v>
      </c>
      <c r="G30" s="28" t="e">
        <f aca="false">IF($A30=121-h_Bestand,1,IF($A30&gt;121-h_Bestand,"",INDEX(Grundtafel_Bestand,MAX(0,$A30+h_Bestand)+1,Geschlecht)))</f>
        <v>#REF!</v>
      </c>
      <c r="H30" s="28" t="n">
        <f aca="false">IF($A30=121,1,IF($A30&gt;121,"",IF($A30&lt;(x+n),INDEX(Aggregattafel_Bestand,$A30+1,Geschlecht),IF($A30=(x+n),INDEX(f,1,Geschlecht),IF(AND($A30&gt;(x+n),$A30&lt;(x+n+5)),INDEX(f,2,Geschlecht),1))*INDEX(Selektionstafel_Bestand,$A30+1,Geschlecht))*EXP(-INDEX(F_1_Bestand,$A30+1,Geschlecht)*($B30-1999))))</f>
        <v>0.0132006502523666</v>
      </c>
      <c r="I30" s="28" t="n">
        <f aca="false">IF($A30=121,1,IF($A30&gt;121,"",INDEX(Aggregattafel_Bestand,$A30+1,Geschlecht)*EXP(-INDEX(F_1_Bestand,$A30+1,Geschlecht)*($B30-1999))))</f>
        <v>0.0125716208197277</v>
      </c>
      <c r="J30" s="28" t="e">
        <f aca="false">IF($A30=121-h_B20,1,IF($A30&gt;121-h_B20,"",INDEX(Grundtafel_B20,MAX(0,$A30+h_B20)+1,Geschlecht)))</f>
        <v>#VALUE!</v>
      </c>
      <c r="K30" s="28" t="n">
        <f aca="false">IF($A30=121,1,IF($A30&gt;121,"",IF($A30&lt;(x+n),INDEX(Aggregattafel_1_O,$A30+1,Geschlecht),IF($A30=(x+n),INDEX(f,1,Geschlecht),IF(AND($A30&gt;(x+n),$A30&lt;(x+n+5)),INDEX(f,2,Geschlecht),1))*INDEX(Selektionstafel_1_O,$A30+1,Geschlecht))*EXP(-INDEX(F_1_O,$A30+1,Geschlecht)*($B30-1999))))</f>
        <v>0.0114224873947283</v>
      </c>
      <c r="L30" s="28" t="n">
        <f aca="false">IF($A30=121,1,IF($A30&gt;121,"",INDEX(Aggregattafel_1_O,$A30+1,Geschlecht)*EXP(-INDEX(F_1_O,$A30+1,Geschlecht)*($B30-1999))))</f>
        <v>0.0108780608644571</v>
      </c>
      <c r="M30" s="28" t="e">
        <f aca="false">IF($A30=121-h_1_O,1,IF($A30&gt;121-h_1_O,"",INDEX(Grundtafel_1_O,MAX(0,$A30+h_1_O)+1,Geschlecht)))</f>
        <v>#REF!</v>
      </c>
    </row>
    <row r="31" customFormat="false" ht="12.1" hidden="false" customHeight="false" outlineLevel="0" collapsed="false">
      <c r="A31" s="27" t="n">
        <f aca="false">IF(AND(A30&lt;121,A30&lt;&gt;""),A30+1,"")</f>
        <v>72</v>
      </c>
      <c r="B31" s="27" t="n">
        <f aca="false">IF(AND($A30&lt;121,$A30&lt;&gt;""),B30+1,"")</f>
        <v>2017</v>
      </c>
      <c r="C31" s="28" t="n">
        <f aca="false">IF($A31=121,1,IF($A31&gt;121,"",IF($A31&lt;(x+n),INDEX(Aggregattafel_2_O,$A31+1,Geschlecht),IF($A31=(x+n),INDEX(f,1,Geschlecht),IF(AND($A31&gt;(x+n),$A31&lt;(x+n+5)),INDEX(f,2,Geschlecht),1))*INDEX(Selektionstafel_2_O,$A31+1,Geschlecht))*EXP(-(INDEX(F_2_2_O,$A31+1,Geschlecht)*($B31-1999)+INDEX(G,$B31-1998,1)*(INDEX(F_1_2_O,$A31+1,Geschlecht)-INDEX(F_2_2_O,$A31+1,Geschlecht))))))</f>
        <v>0.0165386817322734</v>
      </c>
      <c r="D31" s="28" t="n">
        <f aca="false">IF($A31=121,1,IF($A31&gt;121,"",INDEX(Aggregattafel_2_O,$A31+1,Geschlecht)*EXP(-(INDEX(F_2_2_O,$A31+1,Geschlecht)*($B31-1999)+INDEX(G,$B31-1998,1)*(INDEX(F_1_2_O,$A31+1,Geschlecht)-INDEX(F_2_2_O,$A31+1,Geschlecht))))))</f>
        <v>0.0158823305763006</v>
      </c>
      <c r="E31" s="28" t="n">
        <f aca="false">IF($A31=121,1,IF($A31&gt;121,"",IF($A31&lt;(x+n),INDEX(Aggregattafel_Bestand,$A31+1,Geschlecht),IF($A31=(x+n),INDEX(f,1,Geschlecht),IF(AND($A31&gt;(x+n),$A31&lt;(x+n+5)),INDEX(f,2,Geschlecht),1))*INDEX(Selektionstafel_Bestand,$A31+1,Geschlecht))*EXP(-(INDEX(F_2_Bestand,$A31+1,Geschlecht)*($B31-1999)+INDEX(G,$B31-1998,1)*(INDEX(F_1_Bestand,$A31+1,Geschlecht)-INDEX(F_2_Bestand,$A31+1,Geschlecht))))))</f>
        <v>0.0154317784042094</v>
      </c>
      <c r="F31" s="28" t="n">
        <f aca="false">IF($A31=121,1,IF($A31&gt;121,"",INDEX(Aggregattafel_Bestand,$A31+1,Geschlecht)*EXP(-(INDEX(F_2_Bestand,$A31+1,Geschlecht)*($B31-1999)+INDEX(G,$B31-1998,1)*(INDEX(F_1_Bestand,$A31+1,Geschlecht)-INDEX(F_2_Bestand,$A31+1,Geschlecht))))))</f>
        <v>0.0148192712128627</v>
      </c>
      <c r="G31" s="28" t="e">
        <f aca="false">IF($A31=121-h_Bestand,1,IF($A31&gt;121-h_Bestand,"",INDEX(Grundtafel_Bestand,MAX(0,$A31+h_Bestand)+1,Geschlecht)))</f>
        <v>#REF!</v>
      </c>
      <c r="H31" s="28" t="n">
        <f aca="false">IF($A31=121,1,IF($A31&gt;121,"",IF($A31&lt;(x+n),INDEX(Aggregattafel_Bestand,$A31+1,Geschlecht),IF($A31=(x+n),INDEX(f,1,Geschlecht),IF(AND($A31&gt;(x+n),$A31&lt;(x+n+5)),INDEX(f,2,Geschlecht),1))*INDEX(Selektionstafel_Bestand,$A31+1,Geschlecht))*EXP(-INDEX(F_1_Bestand,$A31+1,Geschlecht)*($B31-1999))))</f>
        <v>0.0141218510264951</v>
      </c>
      <c r="I31" s="28" t="n">
        <f aca="false">IF($A31=121,1,IF($A31&gt;121,"",INDEX(Aggregattafel_Bestand,$A31+1,Geschlecht)*EXP(-INDEX(F_1_Bestand,$A31+1,Geschlecht)*($B31-1999))))</f>
        <v>0.0135613365425327</v>
      </c>
      <c r="J31" s="28" t="e">
        <f aca="false">IF($A31=121-h_B20,1,IF($A31&gt;121-h_B20,"",INDEX(Grundtafel_B20,MAX(0,$A31+h_B20)+1,Geschlecht)))</f>
        <v>#VALUE!</v>
      </c>
      <c r="K31" s="28" t="n">
        <f aca="false">IF($A31=121,1,IF($A31&gt;121,"",IF($A31&lt;(x+n),INDEX(Aggregattafel_1_O,$A31+1,Geschlecht),IF($A31=(x+n),INDEX(f,1,Geschlecht),IF(AND($A31&gt;(x+n),$A31&lt;(x+n+5)),INDEX(f,2,Geschlecht),1))*INDEX(Selektionstafel_1_O,$A31+1,Geschlecht))*EXP(-INDEX(F_1_O,$A31+1,Geschlecht)*($B31-1999))))</f>
        <v>0.0121917513088429</v>
      </c>
      <c r="L31" s="28" t="n">
        <f aca="false">IF($A31=121,1,IF($A31&gt;121,"",INDEX(Aggregattafel_1_O,$A31+1,Geschlecht)*EXP(-INDEX(F_1_O,$A31+1,Geschlecht)*($B31-1999))))</f>
        <v>0.0117078568282391</v>
      </c>
      <c r="M31" s="28" t="e">
        <f aca="false">IF($A31=121-h_1_O,1,IF($A31&gt;121-h_1_O,"",INDEX(Grundtafel_1_O,MAX(0,$A31+h_1_O)+1,Geschlecht)))</f>
        <v>#REF!</v>
      </c>
    </row>
    <row r="32" customFormat="false" ht="12.1" hidden="false" customHeight="false" outlineLevel="0" collapsed="false">
      <c r="A32" s="27" t="n">
        <f aca="false">IF(AND(A31&lt;121,A31&lt;&gt;""),A31+1,"")</f>
        <v>73</v>
      </c>
      <c r="B32" s="27" t="n">
        <f aca="false">IF(AND($A31&lt;121,$A31&lt;&gt;""),B31+1,"")</f>
        <v>2018</v>
      </c>
      <c r="C32" s="28" t="n">
        <f aca="false">IF($A32=121,1,IF($A32&gt;121,"",IF($A32&lt;(x+n),INDEX(Aggregattafel_2_O,$A32+1,Geschlecht),IF($A32=(x+n),INDEX(f,1,Geschlecht),IF(AND($A32&gt;(x+n),$A32&lt;(x+n+5)),INDEX(f,2,Geschlecht),1))*INDEX(Selektionstafel_2_O,$A32+1,Geschlecht))*EXP(-(INDEX(F_2_2_O,$A32+1,Geschlecht)*($B32-1999)+INDEX(G,$B32-1998,1)*(INDEX(F_1_2_O,$A32+1,Geschlecht)-INDEX(F_2_2_O,$A32+1,Geschlecht))))))</f>
        <v>0.017948860095776</v>
      </c>
      <c r="D32" s="28" t="n">
        <f aca="false">IF($A32=121,1,IF($A32&gt;121,"",INDEX(Aggregattafel_2_O,$A32+1,Geschlecht)*EXP(-(INDEX(F_2_2_O,$A32+1,Geschlecht)*($B32-1999)+INDEX(G,$B32-1998,1)*(INDEX(F_1_2_O,$A32+1,Geschlecht)-INDEX(F_2_2_O,$A32+1,Geschlecht))))))</f>
        <v>0.0173004059814588</v>
      </c>
      <c r="E32" s="28" t="n">
        <f aca="false">IF($A32=121,1,IF($A32&gt;121,"",IF($A32&lt;(x+n),INDEX(Aggregattafel_Bestand,$A32+1,Geschlecht),IF($A32=(x+n),INDEX(f,1,Geschlecht),IF(AND($A32&gt;(x+n),$A32&lt;(x+n+5)),INDEX(f,2,Geschlecht),1))*INDEX(Selektionstafel_Bestand,$A32+1,Geschlecht))*EXP(-(INDEX(F_2_Bestand,$A32+1,Geschlecht)*($B32-1999)+INDEX(G,$B32-1998,1)*(INDEX(F_1_Bestand,$A32+1,Geschlecht)-INDEX(F_2_Bestand,$A32+1,Geschlecht))))))</f>
        <v>0.0167434117025504</v>
      </c>
      <c r="F32" s="28" t="n">
        <f aca="false">IF($A32=121,1,IF($A32&gt;121,"",INDEX(Aggregattafel_Bestand,$A32+1,Geschlecht)*EXP(-(INDEX(F_2_Bestand,$A32+1,Geschlecht)*($B32-1999)+INDEX(G,$B32-1998,1)*(INDEX(F_1_Bestand,$A32+1,Geschlecht)-INDEX(F_2_Bestand,$A32+1,Geschlecht))))))</f>
        <v>0.0161389298231564</v>
      </c>
      <c r="G32" s="28" t="e">
        <f aca="false">IF($A32=121-h_Bestand,1,IF($A32&gt;121-h_Bestand,"",INDEX(Grundtafel_Bestand,MAX(0,$A32+h_Bestand)+1,Geschlecht)))</f>
        <v>#REF!</v>
      </c>
      <c r="H32" s="28" t="n">
        <f aca="false">IF($A32=121,1,IF($A32&gt;121,"",IF($A32&lt;(x+n),INDEX(Aggregattafel_Bestand,$A32+1,Geschlecht),IF($A32=(x+n),INDEX(f,1,Geschlecht),IF(AND($A32&gt;(x+n),$A32&lt;(x+n+5)),INDEX(f,2,Geschlecht),1))*INDEX(Selektionstafel_Bestand,$A32+1,Geschlecht))*EXP(-INDEX(F_1_Bestand,$A32+1,Geschlecht)*($B32-1999))))</f>
        <v>0.0151892688180476</v>
      </c>
      <c r="I32" s="28" t="n">
        <f aca="false">IF($A32=121,1,IF($A32&gt;121,"",INDEX(Aggregattafel_Bestand,$A32+1,Geschlecht)*EXP(-INDEX(F_1_Bestand,$A32+1,Geschlecht)*($B32-1999))))</f>
        <v>0.0146408956474616</v>
      </c>
      <c r="J32" s="28" t="e">
        <f aca="false">IF($A32=121-h_B20,1,IF($A32&gt;121-h_B20,"",INDEX(Grundtafel_B20,MAX(0,$A32+h_B20)+1,Geschlecht)))</f>
        <v>#VALUE!</v>
      </c>
      <c r="K32" s="28" t="n">
        <f aca="false">IF($A32=121,1,IF($A32&gt;121,"",IF($A32&lt;(x+n),INDEX(Aggregattafel_1_O,$A32+1,Geschlecht),IF($A32=(x+n),INDEX(f,1,Geschlecht),IF(AND($A32&gt;(x+n),$A32&lt;(x+n+5)),INDEX(f,2,Geschlecht),1))*INDEX(Selektionstafel_1_O,$A32+1,Geschlecht))*EXP(-INDEX(F_1_O,$A32+1,Geschlecht)*($B32-1999))))</f>
        <v>0.0130828167228881</v>
      </c>
      <c r="L32" s="28" t="n">
        <f aca="false">IF($A32=121,1,IF($A32&gt;121,"",INDEX(Aggregattafel_1_O,$A32+1,Geschlecht)*EXP(-INDEX(F_1_O,$A32+1,Geschlecht)*($B32-1999))))</f>
        <v>0.0126103219427491</v>
      </c>
      <c r="M32" s="28" t="e">
        <f aca="false">IF($A32=121-h_1_O,1,IF($A32&gt;121-h_1_O,"",INDEX(Grundtafel_1_O,MAX(0,$A32+h_1_O)+1,Geschlecht)))</f>
        <v>#REF!</v>
      </c>
    </row>
    <row r="33" customFormat="false" ht="12.1" hidden="false" customHeight="false" outlineLevel="0" collapsed="false">
      <c r="A33" s="27" t="n">
        <f aca="false">IF(AND(A32&lt;121,A32&lt;&gt;""),A32+1,"")</f>
        <v>74</v>
      </c>
      <c r="B33" s="27" t="n">
        <f aca="false">IF(AND($A32&lt;121,$A32&lt;&gt;""),B32+1,"")</f>
        <v>2019</v>
      </c>
      <c r="C33" s="28" t="n">
        <f aca="false">IF($A33=121,1,IF($A33&gt;121,"",IF($A33&lt;(x+n),INDEX(Aggregattafel_2_O,$A33+1,Geschlecht),IF($A33=(x+n),INDEX(f,1,Geschlecht),IF(AND($A33&gt;(x+n),$A33&lt;(x+n+5)),INDEX(f,2,Geschlecht),1))*INDEX(Selektionstafel_2_O,$A33+1,Geschlecht))*EXP(-(INDEX(F_2_2_O,$A33+1,Geschlecht)*($B33-1999)+INDEX(G,$B33-1998,1)*(INDEX(F_1_2_O,$A33+1,Geschlecht)-INDEX(F_2_2_O,$A33+1,Geschlecht))))))</f>
        <v>0.019569674448777</v>
      </c>
      <c r="D33" s="28" t="n">
        <f aca="false">IF($A33=121,1,IF($A33&gt;121,"",INDEX(Aggregattafel_2_O,$A33+1,Geschlecht)*EXP(-(INDEX(F_2_2_O,$A33+1,Geschlecht)*($B33-1999)+INDEX(G,$B33-1998,1)*(INDEX(F_1_2_O,$A33+1,Geschlecht)-INDEX(F_2_2_O,$A33+1,Geschlecht))))))</f>
        <v>0.0188747163662254</v>
      </c>
      <c r="E33" s="28" t="n">
        <f aca="false">IF($A33=121,1,IF($A33&gt;121,"",IF($A33&lt;(x+n),INDEX(Aggregattafel_Bestand,$A33+1,Geschlecht),IF($A33=(x+n),INDEX(f,1,Geschlecht),IF(AND($A33&gt;(x+n),$A33&lt;(x+n+5)),INDEX(f,2,Geschlecht),1))*INDEX(Selektionstafel_Bestand,$A33+1,Geschlecht))*EXP(-(INDEX(F_2_Bestand,$A33+1,Geschlecht)*($B33-1999)+INDEX(G,$B33-1998,1)*(INDEX(F_1_Bestand,$A33+1,Geschlecht)-INDEX(F_2_Bestand,$A33+1,Geschlecht))))))</f>
        <v>0.0182509763031115</v>
      </c>
      <c r="F33" s="28" t="n">
        <f aca="false">IF($A33=121,1,IF($A33&gt;121,"",INDEX(Aggregattafel_Bestand,$A33+1,Geschlecht)*EXP(-(INDEX(F_2_Bestand,$A33+1,Geschlecht)*($B33-1999)+INDEX(G,$B33-1998,1)*(INDEX(F_1_Bestand,$A33+1,Geschlecht)-INDEX(F_2_Bestand,$A33+1,Geschlecht))))))</f>
        <v>0.0176031415977038</v>
      </c>
      <c r="G33" s="28" t="e">
        <f aca="false">IF($A33=121-h_Bestand,1,IF($A33&gt;121-h_Bestand,"",INDEX(Grundtafel_Bestand,MAX(0,$A33+h_Bestand)+1,Geschlecht)))</f>
        <v>#REF!</v>
      </c>
      <c r="H33" s="28" t="n">
        <f aca="false">IF($A33=121,1,IF($A33&gt;121,"",IF($A33&lt;(x+n),INDEX(Aggregattafel_Bestand,$A33+1,Geschlecht),IF($A33=(x+n),INDEX(f,1,Geschlecht),IF(AND($A33&gt;(x+n),$A33&lt;(x+n+5)),INDEX(f,2,Geschlecht),1))*INDEX(Selektionstafel_Bestand,$A33+1,Geschlecht))*EXP(-INDEX(F_1_Bestand,$A33+1,Geschlecht)*($B33-1999))))</f>
        <v>0.0164222981502245</v>
      </c>
      <c r="I33" s="28" t="n">
        <f aca="false">IF($A33=121,1,IF($A33&gt;121,"",INDEX(Aggregattafel_Bestand,$A33+1,Geschlecht)*EXP(-INDEX(F_1_Bestand,$A33+1,Geschlecht)*($B33-1999))))</f>
        <v>0.0158393740092045</v>
      </c>
      <c r="J33" s="28" t="e">
        <f aca="false">IF($A33=121-h_B20,1,IF($A33&gt;121-h_B20,"",INDEX(Grundtafel_B20,MAX(0,$A33+h_B20)+1,Geschlecht)))</f>
        <v>#VALUE!</v>
      </c>
      <c r="K33" s="28" t="n">
        <f aca="false">IF($A33=121,1,IF($A33&gt;121,"",IF($A33&lt;(x+n),INDEX(Aggregattafel_1_O,$A33+1,Geschlecht),IF($A33=(x+n),INDEX(f,1,Geschlecht),IF(AND($A33&gt;(x+n),$A33&lt;(x+n+5)),INDEX(f,2,Geschlecht),1))*INDEX(Selektionstafel_1_O,$A33+1,Geschlecht))*EXP(-INDEX(F_1_O,$A33+1,Geschlecht)*($B33-1999))))</f>
        <v>0.0141120279211524</v>
      </c>
      <c r="L33" s="28" t="n">
        <f aca="false">IF($A33=121,1,IF($A33&gt;121,"",INDEX(Aggregattafel_1_O,$A33+1,Geschlecht)*EXP(-INDEX(F_1_O,$A33+1,Geschlecht)*($B33-1999))))</f>
        <v>0.0136110461073633</v>
      </c>
      <c r="M33" s="28" t="e">
        <f aca="false">IF($A33=121-h_1_O,1,IF($A33&gt;121-h_1_O,"",INDEX(Grundtafel_1_O,MAX(0,$A33+h_1_O)+1,Geschlecht)))</f>
        <v>#REF!</v>
      </c>
    </row>
    <row r="34" customFormat="false" ht="12.1" hidden="false" customHeight="false" outlineLevel="0" collapsed="false">
      <c r="A34" s="27" t="n">
        <f aca="false">IF(AND(A33&lt;121,A33&lt;&gt;""),A33+1,"")</f>
        <v>75</v>
      </c>
      <c r="B34" s="27" t="n">
        <f aca="false">IF(AND($A33&lt;121,$A33&lt;&gt;""),B33+1,"")</f>
        <v>2020</v>
      </c>
      <c r="C34" s="28" t="n">
        <f aca="false">IF($A34=121,1,IF($A34&gt;121,"",IF($A34&lt;(x+n),INDEX(Aggregattafel_2_O,$A34+1,Geschlecht),IF($A34=(x+n),INDEX(f,1,Geschlecht),IF(AND($A34&gt;(x+n),$A34&lt;(x+n+5)),INDEX(f,2,Geschlecht),1))*INDEX(Selektionstafel_2_O,$A34+1,Geschlecht))*EXP(-(INDEX(F_2_2_O,$A34+1,Geschlecht)*($B34-1999)+INDEX(G,$B34-1998,1)*(INDEX(F_1_2_O,$A34+1,Geschlecht)-INDEX(F_2_2_O,$A34+1,Geschlecht))))))</f>
        <v>0.0215062689360931</v>
      </c>
      <c r="D34" s="28" t="n">
        <f aca="false">IF($A34=121,1,IF($A34&gt;121,"",INDEX(Aggregattafel_2_O,$A34+1,Geschlecht)*EXP(-(INDEX(F_2_2_O,$A34+1,Geschlecht)*($B34-1999)+INDEX(G,$B34-1998,1)*(INDEX(F_1_2_O,$A34+1,Geschlecht)-INDEX(F_2_2_O,$A34+1,Geschlecht))))))</f>
        <v>0.020725023212925</v>
      </c>
      <c r="E34" s="28" t="n">
        <f aca="false">IF($A34=121,1,IF($A34&gt;121,"",IF($A34&lt;(x+n),INDEX(Aggregattafel_Bestand,$A34+1,Geschlecht),IF($A34=(x+n),INDEX(f,1,Geschlecht),IF(AND($A34&gt;(x+n),$A34&lt;(x+n+5)),INDEX(f,2,Geschlecht),1))*INDEX(Selektionstafel_Bestand,$A34+1,Geschlecht))*EXP(-(INDEX(F_2_Bestand,$A34+1,Geschlecht)*($B34-1999)+INDEX(G,$B34-1998,1)*(INDEX(F_1_Bestand,$A34+1,Geschlecht)-INDEX(F_2_Bestand,$A34+1,Geschlecht))))))</f>
        <v>0.020052246521231</v>
      </c>
      <c r="F34" s="28" t="n">
        <f aca="false">IF($A34=121,1,IF($A34&gt;121,"",INDEX(Aggregattafel_Bestand,$A34+1,Geschlecht)*EXP(-(INDEX(F_2_Bestand,$A34+1,Geschlecht)*($B34-1999)+INDEX(G,$B34-1998,1)*(INDEX(F_1_Bestand,$A34+1,Geschlecht)-INDEX(F_2_Bestand,$A34+1,Geschlecht))))))</f>
        <v>0.0193235373474101</v>
      </c>
      <c r="G34" s="28" t="e">
        <f aca="false">IF($A34=121-h_Bestand,1,IF($A34&gt;121-h_Bestand,"",INDEX(Grundtafel_Bestand,MAX(0,$A34+h_Bestand)+1,Geschlecht)))</f>
        <v>#REF!</v>
      </c>
      <c r="H34" s="28" t="n">
        <f aca="false">IF($A34=121,1,IF($A34&gt;121,"",IF($A34&lt;(x+n),INDEX(Aggregattafel_Bestand,$A34+1,Geschlecht),IF($A34=(x+n),INDEX(f,1,Geschlecht),IF(AND($A34&gt;(x+n),$A34&lt;(x+n+5)),INDEX(f,2,Geschlecht),1))*INDEX(Selektionstafel_Bestand,$A34+1,Geschlecht))*EXP(-INDEX(F_1_Bestand,$A34+1,Geschlecht)*($B34-1999))))</f>
        <v>0.0179081121589407</v>
      </c>
      <c r="I34" s="28" t="n">
        <f aca="false">IF($A34=121,1,IF($A34&gt;121,"",INDEX(Aggregattafel_Bestand,$A34+1,Geschlecht)*EXP(-INDEX(F_1_Bestand,$A34+1,Geschlecht)*($B34-1999))))</f>
        <v>0.0172573219543511</v>
      </c>
      <c r="J34" s="28" t="e">
        <f aca="false">IF($A34=121-h_B20,1,IF($A34&gt;121-h_B20,"",INDEX(Grundtafel_B20,MAX(0,$A34+h_B20)+1,Geschlecht)))</f>
        <v>#VALUE!</v>
      </c>
      <c r="K34" s="28" t="n">
        <f aca="false">IF($A34=121,1,IF($A34&gt;121,"",IF($A34&lt;(x+n),INDEX(Aggregattafel_1_O,$A34+1,Geschlecht),IF($A34=(x+n),INDEX(f,1,Geschlecht),IF(AND($A34&gt;(x+n),$A34&lt;(x+n+5)),INDEX(f,2,Geschlecht),1))*INDEX(Selektionstafel_1_O,$A34+1,Geschlecht))*EXP(-INDEX(F_1_O,$A34+1,Geschlecht)*($B34-1999))))</f>
        <v>0.0153538680189383</v>
      </c>
      <c r="L34" s="28" t="n">
        <f aca="false">IF($A34=121,1,IF($A34&gt;121,"",INDEX(Aggregattafel_1_O,$A34+1,Geschlecht)*EXP(-INDEX(F_1_O,$A34+1,Geschlecht)*($B34-1999))))</f>
        <v>0.0147956264207992</v>
      </c>
      <c r="M34" s="28" t="e">
        <f aca="false">IF($A34=121-h_1_O,1,IF($A34&gt;121-h_1_O,"",INDEX(Grundtafel_1_O,MAX(0,$A34+h_1_O)+1,Geschlecht)))</f>
        <v>#REF!</v>
      </c>
    </row>
    <row r="35" customFormat="false" ht="12.1" hidden="false" customHeight="false" outlineLevel="0" collapsed="false">
      <c r="A35" s="27" t="n">
        <f aca="false">IF(AND(A34&lt;121,A34&lt;&gt;""),A34+1,"")</f>
        <v>76</v>
      </c>
      <c r="B35" s="27" t="n">
        <f aca="false">IF(AND($A34&lt;121,$A34&lt;&gt;""),B34+1,"")</f>
        <v>2021</v>
      </c>
      <c r="C35" s="28" t="n">
        <f aca="false">IF($A35=121,1,IF($A35&gt;121,"",IF($A35&lt;(x+n),INDEX(Aggregattafel_2_O,$A35+1,Geschlecht),IF($A35=(x+n),INDEX(f,1,Geschlecht),IF(AND($A35&gt;(x+n),$A35&lt;(x+n+5)),INDEX(f,2,Geschlecht),1))*INDEX(Selektionstafel_2_O,$A35+1,Geschlecht))*EXP(-(INDEX(F_2_2_O,$A35+1,Geschlecht)*($B35-1999)+INDEX(G,$B35-1998,1)*(INDEX(F_1_2_O,$A35+1,Geschlecht)-INDEX(F_2_2_O,$A35+1,Geschlecht))))))</f>
        <v>0.0237366919983745</v>
      </c>
      <c r="D35" s="28" t="n">
        <f aca="false">IF($A35=121,1,IF($A35&gt;121,"",INDEX(Aggregattafel_2_O,$A35+1,Geschlecht)*EXP(-(INDEX(F_2_2_O,$A35+1,Geschlecht)*($B35-1999)+INDEX(G,$B35-1998,1)*(INDEX(F_1_2_O,$A35+1,Geschlecht)-INDEX(F_2_2_O,$A35+1,Geschlecht))))))</f>
        <v>0.0228427160791483</v>
      </c>
      <c r="E35" s="28" t="n">
        <f aca="false">IF($A35=121,1,IF($A35&gt;121,"",IF($A35&lt;(x+n),INDEX(Aggregattafel_Bestand,$A35+1,Geschlecht),IF($A35=(x+n),INDEX(f,1,Geschlecht),IF(AND($A35&gt;(x+n),$A35&lt;(x+n+5)),INDEX(f,2,Geschlecht),1))*INDEX(Selektionstafel_Bestand,$A35+1,Geschlecht))*EXP(-(INDEX(F_2_Bestand,$A35+1,Geschlecht)*($B35-1999)+INDEX(G,$B35-1998,1)*(INDEX(F_1_Bestand,$A35+1,Geschlecht)-INDEX(F_2_Bestand,$A35+1,Geschlecht))))))</f>
        <v>0.0221264179803186</v>
      </c>
      <c r="F35" s="28" t="n">
        <f aca="false">IF($A35=121,1,IF($A35&gt;121,"",INDEX(Aggregattafel_Bestand,$A35+1,Geschlecht)*EXP(-(INDEX(F_2_Bestand,$A35+1,Geschlecht)*($B35-1999)+INDEX(G,$B35-1998,1)*(INDEX(F_1_Bestand,$A35+1,Geschlecht)-INDEX(F_2_Bestand,$A35+1,Geschlecht))))))</f>
        <v>0.0212932463129169</v>
      </c>
      <c r="G35" s="28" t="e">
        <f aca="false">IF($A35=121-h_Bestand,1,IF($A35&gt;121-h_Bestand,"",INDEX(Grundtafel_Bestand,MAX(0,$A35+h_Bestand)+1,Geschlecht)))</f>
        <v>#REF!</v>
      </c>
      <c r="H35" s="28" t="n">
        <f aca="false">IF($A35=121,1,IF($A35&gt;121,"",IF($A35&lt;(x+n),INDEX(Aggregattafel_Bestand,$A35+1,Geschlecht),IF($A35=(x+n),INDEX(f,1,Geschlecht),IF(AND($A35&gt;(x+n),$A35&lt;(x+n+5)),INDEX(f,2,Geschlecht),1))*INDEX(Selektionstafel_Bestand,$A35+1,Geschlecht))*EXP(-INDEX(F_1_Bestand,$A35+1,Geschlecht)*($B35-1999))))</f>
        <v>0.0196267403177118</v>
      </c>
      <c r="I35" s="28" t="n">
        <f aca="false">IF($A35=121,1,IF($A35&gt;121,"",INDEX(Aggregattafel_Bestand,$A35+1,Geschlecht)*EXP(-INDEX(F_1_Bestand,$A35+1,Geschlecht)*($B35-1999))))</f>
        <v>0.018887694170671</v>
      </c>
      <c r="J35" s="28" t="e">
        <f aca="false">IF($A35=121-h_B20,1,IF($A35&gt;121-h_B20,"",INDEX(Grundtafel_B20,MAX(0,$A35+h_B20)+1,Geschlecht)))</f>
        <v>#VALUE!</v>
      </c>
      <c r="K35" s="28" t="n">
        <f aca="false">IF($A35=121,1,IF($A35&gt;121,"",IF($A35&lt;(x+n),INDEX(Aggregattafel_1_O,$A35+1,Geschlecht),IF($A35=(x+n),INDEX(f,1,Geschlecht),IF(AND($A35&gt;(x+n),$A35&lt;(x+n+5)),INDEX(f,2,Geschlecht),1))*INDEX(Selektionstafel_1_O,$A35+1,Geschlecht))*EXP(-INDEX(F_1_O,$A35+1,Geschlecht)*($B35-1999))))</f>
        <v>0.0167888004495322</v>
      </c>
      <c r="L35" s="28" t="n">
        <f aca="false">IF($A35=121,1,IF($A35&gt;121,"",INDEX(Aggregattafel_1_O,$A35+1,Geschlecht)*EXP(-INDEX(F_1_O,$A35+1,Geschlecht)*($B35-1999))))</f>
        <v>0.0161563962226216</v>
      </c>
      <c r="M35" s="28" t="e">
        <f aca="false">IF($A35=121-h_1_O,1,IF($A35&gt;121-h_1_O,"",INDEX(Grundtafel_1_O,MAX(0,$A35+h_1_O)+1,Geschlecht)))</f>
        <v>#REF!</v>
      </c>
    </row>
    <row r="36" customFormat="false" ht="12.1" hidden="false" customHeight="false" outlineLevel="0" collapsed="false">
      <c r="A36" s="27" t="n">
        <f aca="false">IF(AND(A35&lt;121,A35&lt;&gt;""),A35+1,"")</f>
        <v>77</v>
      </c>
      <c r="B36" s="27" t="n">
        <f aca="false">IF(AND($A35&lt;121,$A35&lt;&gt;""),B35+1,"")</f>
        <v>2022</v>
      </c>
      <c r="C36" s="28" t="n">
        <f aca="false">IF($A36=121,1,IF($A36&gt;121,"",IF($A36&lt;(x+n),INDEX(Aggregattafel_2_O,$A36+1,Geschlecht),IF($A36=(x+n),INDEX(f,1,Geschlecht),IF(AND($A36&gt;(x+n),$A36&lt;(x+n+5)),INDEX(f,2,Geschlecht),1))*INDEX(Selektionstafel_2_O,$A36+1,Geschlecht))*EXP(-(INDEX(F_2_2_O,$A36+1,Geschlecht)*($B36-1999)+INDEX(G,$B36-1998,1)*(INDEX(F_1_2_O,$A36+1,Geschlecht)-INDEX(F_2_2_O,$A36+1,Geschlecht))))))</f>
        <v>0.0263558674473773</v>
      </c>
      <c r="D36" s="28" t="n">
        <f aca="false">IF($A36=121,1,IF($A36&gt;121,"",INDEX(Aggregattafel_2_O,$A36+1,Geschlecht)*EXP(-(INDEX(F_2_2_O,$A36+1,Geschlecht)*($B36-1999)+INDEX(G,$B36-1998,1)*(INDEX(F_1_2_O,$A36+1,Geschlecht)-INDEX(F_2_2_O,$A36+1,Geschlecht))))))</f>
        <v>0.0253325532225032</v>
      </c>
      <c r="E36" s="28" t="n">
        <f aca="false">IF($A36=121,1,IF($A36&gt;121,"",IF($A36&lt;(x+n),INDEX(Aggregattafel_Bestand,$A36+1,Geschlecht),IF($A36=(x+n),INDEX(f,1,Geschlecht),IF(AND($A36&gt;(x+n),$A36&lt;(x+n+5)),INDEX(f,2,Geschlecht),1))*INDEX(Selektionstafel_Bestand,$A36+1,Geschlecht))*EXP(-(INDEX(F_2_Bestand,$A36+1,Geschlecht)*($B36-1999)+INDEX(G,$B36-1998,1)*(INDEX(F_1_Bestand,$A36+1,Geschlecht)-INDEX(F_2_Bestand,$A36+1,Geschlecht))))))</f>
        <v>0.0245608332476837</v>
      </c>
      <c r="F36" s="28" t="n">
        <f aca="false">IF($A36=121,1,IF($A36&gt;121,"",INDEX(Aggregattafel_Bestand,$A36+1,Geschlecht)*EXP(-(INDEX(F_2_Bestand,$A36+1,Geschlecht)*($B36-1999)+INDEX(G,$B36-1998,1)*(INDEX(F_1_Bestand,$A36+1,Geschlecht)-INDEX(F_2_Bestand,$A36+1,Geschlecht))))))</f>
        <v>0.0236074851150434</v>
      </c>
      <c r="G36" s="28" t="e">
        <f aca="false">IF($A36=121-h_Bestand,1,IF($A36&gt;121-h_Bestand,"",INDEX(Grundtafel_Bestand,MAX(0,$A36+h_Bestand)+1,Geschlecht)))</f>
        <v>#REF!</v>
      </c>
      <c r="H36" s="28" t="n">
        <f aca="false">IF($A36=121,1,IF($A36&gt;121,"",IF($A36&lt;(x+n),INDEX(Aggregattafel_Bestand,$A36+1,Geschlecht),IF($A36=(x+n),INDEX(f,1,Geschlecht),IF(AND($A36&gt;(x+n),$A36&lt;(x+n+5)),INDEX(f,2,Geschlecht),1))*INDEX(Selektionstafel_Bestand,$A36+1,Geschlecht))*EXP(-INDEX(F_1_Bestand,$A36+1,Geschlecht)*($B36-1999))))</f>
        <v>0.0216551148813746</v>
      </c>
      <c r="I36" s="28" t="n">
        <f aca="false">IF($A36=121,1,IF($A36&gt;121,"",INDEX(Aggregattafel_Bestand,$A36+1,Geschlecht)*EXP(-INDEX(F_1_Bestand,$A36+1,Geschlecht)*($B36-1999))))</f>
        <v>0.0208145545011107</v>
      </c>
      <c r="J36" s="28" t="e">
        <f aca="false">IF($A36=121-h_B20,1,IF($A36&gt;121-h_B20,"",INDEX(Grundtafel_B20,MAX(0,$A36+h_B20)+1,Geschlecht)))</f>
        <v>#VALUE!</v>
      </c>
      <c r="K36" s="28" t="n">
        <f aca="false">IF($A36=121,1,IF($A36&gt;121,"",IF($A36&lt;(x+n),INDEX(Aggregattafel_1_O,$A36+1,Geschlecht),IF($A36=(x+n),INDEX(f,1,Geschlecht),IF(AND($A36&gt;(x+n),$A36&lt;(x+n+5)),INDEX(f,2,Geschlecht),1))*INDEX(Selektionstafel_1_O,$A36+1,Geschlecht))*EXP(-INDEX(F_1_O,$A36+1,Geschlecht)*($B36-1999))))</f>
        <v>0.0184818489768523</v>
      </c>
      <c r="L36" s="28" t="n">
        <f aca="false">IF($A36=121,1,IF($A36&gt;121,"",INDEX(Aggregattafel_1_O,$A36+1,Geschlecht)*EXP(-INDEX(F_1_O,$A36+1,Geschlecht)*($B36-1999))))</f>
        <v>0.0177647316203528</v>
      </c>
      <c r="M36" s="28" t="e">
        <f aca="false">IF($A36=121-h_1_O,1,IF($A36&gt;121-h_1_O,"",INDEX(Grundtafel_1_O,MAX(0,$A36+h_1_O)+1,Geschlecht)))</f>
        <v>#REF!</v>
      </c>
    </row>
    <row r="37" customFormat="false" ht="12.1" hidden="false" customHeight="false" outlineLevel="0" collapsed="false">
      <c r="A37" s="27" t="n">
        <f aca="false">IF(AND(A36&lt;121,A36&lt;&gt;""),A36+1,"")</f>
        <v>78</v>
      </c>
      <c r="B37" s="27" t="n">
        <f aca="false">IF(AND($A36&lt;121,$A36&lt;&gt;""),B36+1,"")</f>
        <v>2023</v>
      </c>
      <c r="C37" s="28" t="n">
        <f aca="false">IF($A37=121,1,IF($A37&gt;121,"",IF($A37&lt;(x+n),INDEX(Aggregattafel_2_O,$A37+1,Geschlecht),IF($A37=(x+n),INDEX(f,1,Geschlecht),IF(AND($A37&gt;(x+n),$A37&lt;(x+n+5)),INDEX(f,2,Geschlecht),1))*INDEX(Selektionstafel_2_O,$A37+1,Geschlecht))*EXP(-(INDEX(F_2_2_O,$A37+1,Geschlecht)*($B37-1999)+INDEX(G,$B37-1998,1)*(INDEX(F_1_2_O,$A37+1,Geschlecht)-INDEX(F_2_2_O,$A37+1,Geschlecht))))))</f>
        <v>0.029421732622586</v>
      </c>
      <c r="D37" s="28" t="n">
        <f aca="false">IF($A37=121,1,IF($A37&gt;121,"",INDEX(Aggregattafel_2_O,$A37+1,Geschlecht)*EXP(-(INDEX(F_2_2_O,$A37+1,Geschlecht)*($B37-1999)+INDEX(G,$B37-1998,1)*(INDEX(F_1_2_O,$A37+1,Geschlecht)-INDEX(F_2_2_O,$A37+1,Geschlecht))))))</f>
        <v>0.0282606647561337</v>
      </c>
      <c r="E37" s="28" t="n">
        <f aca="false">IF($A37=121,1,IF($A37&gt;121,"",IF($A37&lt;(x+n),INDEX(Aggregattafel_Bestand,$A37+1,Geschlecht),IF($A37=(x+n),INDEX(f,1,Geschlecht),IF(AND($A37&gt;(x+n),$A37&lt;(x+n+5)),INDEX(f,2,Geschlecht),1))*INDEX(Selektionstafel_Bestand,$A37+1,Geschlecht))*EXP(-(INDEX(F_2_Bestand,$A37+1,Geschlecht)*($B37-1999)+INDEX(G,$B37-1998,1)*(INDEX(F_1_Bestand,$A37+1,Geschlecht)-INDEX(F_2_Bestand,$A37+1,Geschlecht))))))</f>
        <v>0.0274117599725824</v>
      </c>
      <c r="F37" s="28" t="n">
        <f aca="false">IF($A37=121,1,IF($A37&gt;121,"",INDEX(Aggregattafel_Bestand,$A37+1,Geschlecht)*EXP(-(INDEX(F_2_Bestand,$A37+1,Geschlecht)*($B37-1999)+INDEX(G,$B37-1998,1)*(INDEX(F_1_Bestand,$A37+1,Geschlecht)-INDEX(F_2_Bestand,$A37+1,Geschlecht))))))</f>
        <v>0.0263300906841807</v>
      </c>
      <c r="G37" s="28" t="e">
        <f aca="false">IF($A37=121-h_Bestand,1,IF($A37&gt;121-h_Bestand,"",INDEX(Grundtafel_Bestand,MAX(0,$A37+h_Bestand)+1,Geschlecht)))</f>
        <v>#REF!</v>
      </c>
      <c r="H37" s="28" t="n">
        <f aca="false">IF($A37=121,1,IF($A37&gt;121,"",IF($A37&lt;(x+n),INDEX(Aggregattafel_Bestand,$A37+1,Geschlecht),IF($A37=(x+n),INDEX(f,1,Geschlecht),IF(AND($A37&gt;(x+n),$A37&lt;(x+n+5)),INDEX(f,2,Geschlecht),1))*INDEX(Selektionstafel_Bestand,$A37+1,Geschlecht))*EXP(-INDEX(F_1_Bestand,$A37+1,Geschlecht)*($B37-1999))))</f>
        <v>0.0240417936366989</v>
      </c>
      <c r="I37" s="28" t="n">
        <f aca="false">IF($A37=121,1,IF($A37&gt;121,"",INDEX(Aggregattafel_Bestand,$A37+1,Geschlecht)*EXP(-INDEX(F_1_Bestand,$A37+1,Geschlecht)*($B37-1999))))</f>
        <v>0.0230931033723409</v>
      </c>
      <c r="J37" s="28" t="e">
        <f aca="false">IF($A37=121-h_B20,1,IF($A37&gt;121-h_B20,"",INDEX(Grundtafel_B20,MAX(0,$A37+h_B20)+1,Geschlecht)))</f>
        <v>#VALUE!</v>
      </c>
      <c r="K37" s="28" t="n">
        <f aca="false">IF($A37=121,1,IF($A37&gt;121,"",IF($A37&lt;(x+n),INDEX(Aggregattafel_1_O,$A37+1,Geschlecht),IF($A37=(x+n),INDEX(f,1,Geschlecht),IF(AND($A37&gt;(x+n),$A37&lt;(x+n+5)),INDEX(f,2,Geschlecht),1))*INDEX(Selektionstafel_1_O,$A37+1,Geschlecht))*EXP(-INDEX(F_1_O,$A37+1,Geschlecht)*($B37-1999))))</f>
        <v>0.0204722396814952</v>
      </c>
      <c r="L37" s="28" t="n">
        <f aca="false">IF($A37=121,1,IF($A37&gt;121,"",INDEX(Aggregattafel_1_O,$A37+1,Geschlecht)*EXP(-INDEX(F_1_O,$A37+1,Geschlecht)*($B37-1999))))</f>
        <v>0.0196646678887037</v>
      </c>
      <c r="M37" s="28" t="e">
        <f aca="false">IF($A37=121-h_1_O,1,IF($A37&gt;121-h_1_O,"",INDEX(Grundtafel_1_O,MAX(0,$A37+h_1_O)+1,Geschlecht)))</f>
        <v>#REF!</v>
      </c>
    </row>
    <row r="38" customFormat="false" ht="12.1" hidden="false" customHeight="false" outlineLevel="0" collapsed="false">
      <c r="A38" s="27" t="n">
        <f aca="false">IF(AND(A37&lt;121,A37&lt;&gt;""),A37+1,"")</f>
        <v>79</v>
      </c>
      <c r="B38" s="27" t="n">
        <f aca="false">IF(AND($A37&lt;121,$A37&lt;&gt;""),B37+1,"")</f>
        <v>2024</v>
      </c>
      <c r="C38" s="28" t="n">
        <f aca="false">IF($A38=121,1,IF($A38&gt;121,"",IF($A38&lt;(x+n),INDEX(Aggregattafel_2_O,$A38+1,Geschlecht),IF($A38=(x+n),INDEX(f,1,Geschlecht),IF(AND($A38&gt;(x+n),$A38&lt;(x+n+5)),INDEX(f,2,Geschlecht),1))*INDEX(Selektionstafel_2_O,$A38+1,Geschlecht))*EXP(-(INDEX(F_2_2_O,$A38+1,Geschlecht)*($B38-1999)+INDEX(G,$B38-1998,1)*(INDEX(F_1_2_O,$A38+1,Geschlecht)-INDEX(F_2_2_O,$A38+1,Geschlecht))))))</f>
        <v>0.0330273190872214</v>
      </c>
      <c r="D38" s="28" t="n">
        <f aca="false">IF($A38=121,1,IF($A38&gt;121,"",INDEX(Aggregattafel_2_O,$A38+1,Geschlecht)*EXP(-(INDEX(F_2_2_O,$A38+1,Geschlecht)*($B38-1999)+INDEX(G,$B38-1998,1)*(INDEX(F_1_2_O,$A38+1,Geschlecht)-INDEX(F_2_2_O,$A38+1,Geschlecht))))))</f>
        <v>0.0317294614272488</v>
      </c>
      <c r="E38" s="28" t="n">
        <f aca="false">IF($A38=121,1,IF($A38&gt;121,"",IF($A38&lt;(x+n),INDEX(Aggregattafel_Bestand,$A38+1,Geschlecht),IF($A38=(x+n),INDEX(f,1,Geschlecht),IF(AND($A38&gt;(x+n),$A38&lt;(x+n+5)),INDEX(f,2,Geschlecht),1))*INDEX(Selektionstafel_Bestand,$A38+1,Geschlecht))*EXP(-(INDEX(F_2_Bestand,$A38+1,Geschlecht)*($B38-1999)+INDEX(G,$B38-1998,1)*(INDEX(F_1_Bestand,$A38+1,Geschlecht)-INDEX(F_2_Bestand,$A38+1,Geschlecht))))))</f>
        <v>0.0307628384174047</v>
      </c>
      <c r="F38" s="28" t="n">
        <f aca="false">IF($A38=121,1,IF($A38&gt;121,"",INDEX(Aggregattafel_Bestand,$A38+1,Geschlecht)*EXP(-(INDEX(F_2_Bestand,$A38+1,Geschlecht)*($B38-1999)+INDEX(G,$B38-1998,1)*(INDEX(F_1_Bestand,$A38+1,Geschlecht)-INDEX(F_2_Bestand,$A38+1,Geschlecht))))))</f>
        <v>0.0295540926576666</v>
      </c>
      <c r="G38" s="28" t="e">
        <f aca="false">IF($A38=121-h_Bestand,1,IF($A38&gt;121-h_Bestand,"",INDEX(Grundtafel_Bestand,MAX(0,$A38+h_Bestand)+1,Geschlecht)))</f>
        <v>#REF!</v>
      </c>
      <c r="H38" s="28" t="n">
        <f aca="false">IF($A38=121,1,IF($A38&gt;121,"",IF($A38&lt;(x+n),INDEX(Aggregattafel_Bestand,$A38+1,Geschlecht),IF($A38=(x+n),INDEX(f,1,Geschlecht),IF(AND($A38&gt;(x+n),$A38&lt;(x+n+5)),INDEX(f,2,Geschlecht),1))*INDEX(Selektionstafel_Bestand,$A38+1,Geschlecht))*EXP(-INDEX(F_1_Bestand,$A38+1,Geschlecht)*($B38-1999))))</f>
        <v>0.0268595583052666</v>
      </c>
      <c r="I38" s="28" t="n">
        <f aca="false">IF($A38=121,1,IF($A38&gt;121,"",INDEX(Aggregattafel_Bestand,$A38+1,Geschlecht)*EXP(-INDEX(F_1_Bestand,$A38+1,Geschlecht)*($B38-1999))))</f>
        <v>0.025804181789959</v>
      </c>
      <c r="J38" s="28" t="e">
        <f aca="false">IF($A38=121-h_B20,1,IF($A38&gt;121-h_B20,"",INDEX(Grundtafel_B20,MAX(0,$A38+h_B20)+1,Geschlecht)))</f>
        <v>#VALUE!</v>
      </c>
      <c r="K38" s="28" t="n">
        <f aca="false">IF($A38=121,1,IF($A38&gt;121,"",IF($A38&lt;(x+n),INDEX(Aggregattafel_1_O,$A38+1,Geschlecht),IF($A38=(x+n),INDEX(f,1,Geschlecht),IF(AND($A38&gt;(x+n),$A38&lt;(x+n+5)),INDEX(f,2,Geschlecht),1))*INDEX(Selektionstafel_1_O,$A38+1,Geschlecht))*EXP(-INDEX(F_1_O,$A38+1,Geschlecht)*($B38-1999))))</f>
        <v>0.0228202390110455</v>
      </c>
      <c r="L38" s="28" t="n">
        <f aca="false">IF($A38=121,1,IF($A38&gt;121,"",INDEX(Aggregattafel_1_O,$A38+1,Geschlecht)*EXP(-INDEX(F_1_O,$A38+1,Geschlecht)*($B38-1999))))</f>
        <v>0.0219236858108312</v>
      </c>
      <c r="M38" s="28" t="e">
        <f aca="false">IF($A38=121-h_1_O,1,IF($A38&gt;121-h_1_O,"",INDEX(Grundtafel_1_O,MAX(0,$A38+h_1_O)+1,Geschlecht)))</f>
        <v>#REF!</v>
      </c>
    </row>
    <row r="39" customFormat="false" ht="12.1" hidden="false" customHeight="false" outlineLevel="0" collapsed="false">
      <c r="A39" s="27" t="n">
        <f aca="false">IF(AND(A38&lt;121,A38&lt;&gt;""),A38+1,"")</f>
        <v>80</v>
      </c>
      <c r="B39" s="27" t="n">
        <f aca="false">IF(AND($A38&lt;121,$A38&lt;&gt;""),B38+1,"")</f>
        <v>2025</v>
      </c>
      <c r="C39" s="28" t="n">
        <f aca="false">IF($A39=121,1,IF($A39&gt;121,"",IF($A39&lt;(x+n),INDEX(Aggregattafel_2_O,$A39+1,Geschlecht),IF($A39=(x+n),INDEX(f,1,Geschlecht),IF(AND($A39&gt;(x+n),$A39&lt;(x+n+5)),INDEX(f,2,Geschlecht),1))*INDEX(Selektionstafel_2_O,$A39+1,Geschlecht))*EXP(-(INDEX(F_2_2_O,$A39+1,Geschlecht)*($B39-1999)+INDEX(G,$B39-1998,1)*(INDEX(F_1_2_O,$A39+1,Geschlecht)-INDEX(F_2_2_O,$A39+1,Geschlecht))))))</f>
        <v>0.0372935603550131</v>
      </c>
      <c r="D39" s="28" t="n">
        <f aca="false">IF($A39=121,1,IF($A39&gt;121,"",INDEX(Aggregattafel_2_O,$A39+1,Geschlecht)*EXP(-(INDEX(F_2_2_O,$A39+1,Geschlecht)*($B39-1999)+INDEX(G,$B39-1998,1)*(INDEX(F_1_2_O,$A39+1,Geschlecht)-INDEX(F_2_2_O,$A39+1,Geschlecht))))))</f>
        <v>0.035864427567686</v>
      </c>
      <c r="E39" s="28" t="n">
        <f aca="false">IF($A39=121,1,IF($A39&gt;121,"",IF($A39&lt;(x+n),INDEX(Aggregattafel_Bestand,$A39+1,Geschlecht),IF($A39=(x+n),INDEX(f,1,Geschlecht),IF(AND($A39&gt;(x+n),$A39&lt;(x+n+5)),INDEX(f,2,Geschlecht),1))*INDEX(Selektionstafel_Bestand,$A39+1,Geschlecht))*EXP(-(INDEX(F_2_Bestand,$A39+1,Geschlecht)*($B39-1999)+INDEX(G,$B39-1998,1)*(INDEX(F_1_Bestand,$A39+1,Geschlecht)-INDEX(F_2_Bestand,$A39+1,Geschlecht))))))</f>
        <v>0.0347279036941707</v>
      </c>
      <c r="F39" s="28" t="n">
        <f aca="false">IF($A39=121,1,IF($A39&gt;121,"",INDEX(Aggregattafel_Bestand,$A39+1,Geschlecht)*EXP(-(INDEX(F_2_Bestand,$A39+1,Geschlecht)*($B39-1999)+INDEX(G,$B39-1998,1)*(INDEX(F_1_Bestand,$A39+1,Geschlecht)-INDEX(F_2_Bestand,$A39+1,Geschlecht))))))</f>
        <v>0.0333978905732626</v>
      </c>
      <c r="G39" s="28" t="e">
        <f aca="false">IF($A39=121-h_Bestand,1,IF($A39&gt;121-h_Bestand,"",INDEX(Grundtafel_Bestand,MAX(0,$A39+h_Bestand)+1,Geschlecht)))</f>
        <v>#REF!</v>
      </c>
      <c r="H39" s="28" t="n">
        <f aca="false">IF($A39=121,1,IF($A39&gt;121,"",IF($A39&lt;(x+n),INDEX(Aggregattafel_Bestand,$A39+1,Geschlecht),IF($A39=(x+n),INDEX(f,1,Geschlecht),IF(AND($A39&gt;(x+n),$A39&lt;(x+n+5)),INDEX(f,2,Geschlecht),1))*INDEX(Selektionstafel_Bestand,$A39+1,Geschlecht))*EXP(-INDEX(F_1_Bestand,$A39+1,Geschlecht)*($B39-1999))))</f>
        <v>0.0302066592441686</v>
      </c>
      <c r="I39" s="28" t="n">
        <f aca="false">IF($A39=121,1,IF($A39&gt;121,"",INDEX(Aggregattafel_Bestand,$A39+1,Geschlecht)*EXP(-INDEX(F_1_Bestand,$A39+1,Geschlecht)*($B39-1999))))</f>
        <v>0.0290498012464229</v>
      </c>
      <c r="J39" s="28" t="e">
        <f aca="false">IF($A39=121-h_B20,1,IF($A39&gt;121-h_B20,"",INDEX(Grundtafel_B20,MAX(0,$A39+h_B20)+1,Geschlecht)))</f>
        <v>#VALUE!</v>
      </c>
      <c r="K39" s="28" t="n">
        <f aca="false">IF($A39=121,1,IF($A39&gt;121,"",IF($A39&lt;(x+n),INDEX(Aggregattafel_1_O,$A39+1,Geschlecht),IF($A39=(x+n),INDEX(f,1,Geschlecht),IF(AND($A39&gt;(x+n),$A39&lt;(x+n+5)),INDEX(f,2,Geschlecht),1))*INDEX(Selektionstafel_1_O,$A39+1,Geschlecht))*EXP(-INDEX(F_1_O,$A39+1,Geschlecht)*($B39-1999))))</f>
        <v>0.0256063940705526</v>
      </c>
      <c r="L39" s="28" t="n">
        <f aca="false">IF($A39=121,1,IF($A39&gt;121,"",INDEX(Aggregattafel_1_O,$A39+1,Geschlecht)*EXP(-INDEX(F_1_O,$A39+1,Geschlecht)*($B39-1999))))</f>
        <v>0.024625404118639</v>
      </c>
      <c r="M39" s="28" t="e">
        <f aca="false">IF($A39=121-h_1_O,1,IF($A39&gt;121-h_1_O,"",INDEX(Grundtafel_1_O,MAX(0,$A39+h_1_O)+1,Geschlecht)))</f>
        <v>#REF!</v>
      </c>
    </row>
    <row r="40" customFormat="false" ht="12.1" hidden="false" customHeight="false" outlineLevel="0" collapsed="false">
      <c r="A40" s="27" t="n">
        <f aca="false">IF(AND(A39&lt;121,A39&lt;&gt;""),A39+1,"")</f>
        <v>81</v>
      </c>
      <c r="B40" s="27" t="n">
        <f aca="false">IF(AND($A39&lt;121,$A39&lt;&gt;""),B39+1,"")</f>
        <v>2026</v>
      </c>
      <c r="C40" s="28" t="n">
        <f aca="false">IF($A40=121,1,IF($A40&gt;121,"",IF($A40&lt;(x+n),INDEX(Aggregattafel_2_O,$A40+1,Geschlecht),IF($A40=(x+n),INDEX(f,1,Geschlecht),IF(AND($A40&gt;(x+n),$A40&lt;(x+n+5)),INDEX(f,2,Geschlecht),1))*INDEX(Selektionstafel_2_O,$A40+1,Geschlecht))*EXP(-(INDEX(F_2_2_O,$A40+1,Geschlecht)*($B40-1999)+INDEX(G,$B40-1998,1)*(INDEX(F_1_2_O,$A40+1,Geschlecht)-INDEX(F_2_2_O,$A40+1,Geschlecht))))))</f>
        <v>0.0422445063830707</v>
      </c>
      <c r="D40" s="28" t="n">
        <f aca="false">IF($A40=121,1,IF($A40&gt;121,"",INDEX(Aggregattafel_2_O,$A40+1,Geschlecht)*EXP(-(INDEX(F_2_2_O,$A40+1,Geschlecht)*($B40-1999)+INDEX(G,$B40-1998,1)*(INDEX(F_1_2_O,$A40+1,Geschlecht)-INDEX(F_2_2_O,$A40+1,Geschlecht))))))</f>
        <v>0.040702062478808</v>
      </c>
      <c r="E40" s="28" t="n">
        <f aca="false">IF($A40=121,1,IF($A40&gt;121,"",IF($A40&lt;(x+n),INDEX(Aggregattafel_Bestand,$A40+1,Geschlecht),IF($A40=(x+n),INDEX(f,1,Geschlecht),IF(AND($A40&gt;(x+n),$A40&lt;(x+n+5)),INDEX(f,2,Geschlecht),1))*INDEX(Selektionstafel_Bestand,$A40+1,Geschlecht))*EXP(-(INDEX(F_2_Bestand,$A40+1,Geschlecht)*($B40-1999)+INDEX(G,$B40-1998,1)*(INDEX(F_1_Bestand,$A40+1,Geschlecht)-INDEX(F_2_Bestand,$A40+1,Geschlecht))))))</f>
        <v>0.0393293821659347</v>
      </c>
      <c r="F40" s="28" t="n">
        <f aca="false">IF($A40=121,1,IF($A40&gt;121,"",INDEX(Aggregattafel_Bestand,$A40+1,Geschlecht)*EXP(-(INDEX(F_2_Bestand,$A40+1,Geschlecht)*($B40-1999)+INDEX(G,$B40-1998,1)*(INDEX(F_1_Bestand,$A40+1,Geschlecht)-INDEX(F_2_Bestand,$A40+1,Geschlecht))))))</f>
        <v>0.0378930571031466</v>
      </c>
      <c r="G40" s="28" t="e">
        <f aca="false">IF($A40=121-h_Bestand,1,IF($A40&gt;121-h_Bestand,"",INDEX(Grundtafel_Bestand,MAX(0,$A40+h_Bestand)+1,Geschlecht)))</f>
        <v>#REF!</v>
      </c>
      <c r="H40" s="28" t="n">
        <f aca="false">IF($A40=121,1,IF($A40&gt;121,"",IF($A40&lt;(x+n),INDEX(Aggregattafel_Bestand,$A40+1,Geschlecht),IF($A40=(x+n),INDEX(f,1,Geschlecht),IF(AND($A40&gt;(x+n),$A40&lt;(x+n+5)),INDEX(f,2,Geschlecht),1))*INDEX(Selektionstafel_Bestand,$A40+1,Geschlecht))*EXP(-INDEX(F_1_Bestand,$A40+1,Geschlecht)*($B40-1999))))</f>
        <v>0.0341035790869515</v>
      </c>
      <c r="I40" s="28" t="n">
        <f aca="false">IF($A40=121,1,IF($A40&gt;121,"",INDEX(Aggregattafel_Bestand,$A40+1,Geschlecht)*EXP(-INDEX(F_1_Bestand,$A40+1,Geschlecht)*($B40-1999))))</f>
        <v>0.0328581024820382</v>
      </c>
      <c r="J40" s="28" t="e">
        <f aca="false">IF($A40=121-h_B20,1,IF($A40&gt;121-h_B20,"",INDEX(Grundtafel_B20,MAX(0,$A40+h_B20)+1,Geschlecht)))</f>
        <v>#VALUE!</v>
      </c>
      <c r="K40" s="28" t="n">
        <f aca="false">IF($A40=121,1,IF($A40&gt;121,"",IF($A40&lt;(x+n),INDEX(Aggregattafel_1_O,$A40+1,Geschlecht),IF($A40=(x+n),INDEX(f,1,Geschlecht),IF(AND($A40&gt;(x+n),$A40&lt;(x+n+5)),INDEX(f,2,Geschlecht),1))*INDEX(Selektionstafel_1_O,$A40+1,Geschlecht))*EXP(-INDEX(F_1_O,$A40+1,Geschlecht)*($B40-1999))))</f>
        <v>0.028844678262147</v>
      </c>
      <c r="L40" s="28" t="n">
        <f aca="false">IF($A40=121,1,IF($A40&gt;121,"",INDEX(Aggregattafel_1_O,$A40+1,Geschlecht)*EXP(-INDEX(F_1_O,$A40+1,Geschlecht)*($B40-1999))))</f>
        <v>0.0277915711583244</v>
      </c>
      <c r="M40" s="28" t="e">
        <f aca="false">IF($A40=121-h_1_O,1,IF($A40&gt;121-h_1_O,"",INDEX(Grundtafel_1_O,MAX(0,$A40+h_1_O)+1,Geschlecht)))</f>
        <v>#REF!</v>
      </c>
    </row>
    <row r="41" customFormat="false" ht="12.1" hidden="false" customHeight="false" outlineLevel="0" collapsed="false">
      <c r="A41" s="27" t="n">
        <f aca="false">IF(AND(A40&lt;121,A40&lt;&gt;""),A40+1,"")</f>
        <v>82</v>
      </c>
      <c r="B41" s="27" t="n">
        <f aca="false">IF(AND($A40&lt;121,$A40&lt;&gt;""),B40+1,"")</f>
        <v>2027</v>
      </c>
      <c r="C41" s="28" t="n">
        <f aca="false">IF($A41=121,1,IF($A41&gt;121,"",IF($A41&lt;(x+n),INDEX(Aggregattafel_2_O,$A41+1,Geschlecht),IF($A41=(x+n),INDEX(f,1,Geschlecht),IF(AND($A41&gt;(x+n),$A41&lt;(x+n+5)),INDEX(f,2,Geschlecht),1))*INDEX(Selektionstafel_2_O,$A41+1,Geschlecht))*EXP(-(INDEX(F_2_2_O,$A41+1,Geschlecht)*($B41-1999)+INDEX(G,$B41-1998,1)*(INDEX(F_1_2_O,$A41+1,Geschlecht)-INDEX(F_2_2_O,$A41+1,Geschlecht))))))</f>
        <v>0.0479720754965261</v>
      </c>
      <c r="D41" s="28" t="n">
        <f aca="false">IF($A41=121,1,IF($A41&gt;121,"",INDEX(Aggregattafel_2_O,$A41+1,Geschlecht)*EXP(-(INDEX(F_2_2_O,$A41+1,Geschlecht)*($B41-1999)+INDEX(G,$B41-1998,1)*(INDEX(F_1_2_O,$A41+1,Geschlecht)-INDEX(F_2_2_O,$A41+1,Geschlecht))))))</f>
        <v>0.0463324595332647</v>
      </c>
      <c r="E41" s="28" t="n">
        <f aca="false">IF($A41=121,1,IF($A41&gt;121,"",IF($A41&lt;(x+n),INDEX(Aggregattafel_Bestand,$A41+1,Geschlecht),IF($A41=(x+n),INDEX(f,1,Geschlecht),IF(AND($A41&gt;(x+n),$A41&lt;(x+n+5)),INDEX(f,2,Geschlecht),1))*INDEX(Selektionstafel_Bestand,$A41+1,Geschlecht))*EXP(-(INDEX(F_2_Bestand,$A41+1,Geschlecht)*($B41-1999)+INDEX(G,$B41-1998,1)*(INDEX(F_1_Bestand,$A41+1,Geschlecht)-INDEX(F_2_Bestand,$A41+1,Geschlecht))))))</f>
        <v>0.0446506883554626</v>
      </c>
      <c r="F41" s="28" t="n">
        <f aca="false">IF($A41=121,1,IF($A41&gt;121,"",INDEX(Aggregattafel_Bestand,$A41+1,Geschlecht)*EXP(-(INDEX(F_2_Bestand,$A41+1,Geschlecht)*($B41-1999)+INDEX(G,$B41-1998,1)*(INDEX(F_1_Bestand,$A41+1,Geschlecht)-INDEX(F_2_Bestand,$A41+1,Geschlecht))))))</f>
        <v>0.0431244288650718</v>
      </c>
      <c r="G41" s="28" t="e">
        <f aca="false">IF($A41=121-h_Bestand,1,IF($A41&gt;121-h_Bestand,"",INDEX(Grundtafel_Bestand,MAX(0,$A41+h_Bestand)+1,Geschlecht)))</f>
        <v>#REF!</v>
      </c>
      <c r="H41" s="28" t="n">
        <f aca="false">IF($A41=121,1,IF($A41&gt;121,"",IF($A41&lt;(x+n),INDEX(Aggregattafel_Bestand,$A41+1,Geschlecht),IF($A41=(x+n),INDEX(f,1,Geschlecht),IF(AND($A41&gt;(x+n),$A41&lt;(x+n+5)),INDEX(f,2,Geschlecht),1))*INDEX(Selektionstafel_Bestand,$A41+1,Geschlecht))*EXP(-INDEX(F_1_Bestand,$A41+1,Geschlecht)*($B41-1999))))</f>
        <v>0.038623446869048</v>
      </c>
      <c r="I41" s="28" t="n">
        <f aca="false">IF($A41=121,1,IF($A41&gt;121,"",INDEX(Aggregattafel_Bestand,$A41+1,Geschlecht)*EXP(-INDEX(F_1_Bestand,$A41+1,Geschlecht)*($B41-1999))))</f>
        <v>0.037303211851254</v>
      </c>
      <c r="J41" s="28" t="e">
        <f aca="false">IF($A41=121-h_B20,1,IF($A41&gt;121-h_B20,"",INDEX(Grundtafel_B20,MAX(0,$A41+h_B20)+1,Geschlecht)))</f>
        <v>#VALUE!</v>
      </c>
      <c r="K41" s="28" t="n">
        <f aca="false">IF($A41=121,1,IF($A41&gt;121,"",IF($A41&lt;(x+n),INDEX(Aggregattafel_1_O,$A41+1,Geschlecht),IF($A41=(x+n),INDEX(f,1,Geschlecht),IF(AND($A41&gt;(x+n),$A41&lt;(x+n+5)),INDEX(f,2,Geschlecht),1))*INDEX(Selektionstafel_1_O,$A41+1,Geschlecht))*EXP(-INDEX(F_1_O,$A41+1,Geschlecht)*($B41-1999))))</f>
        <v>0.0325947829733502</v>
      </c>
      <c r="L41" s="28" t="n">
        <f aca="false">IF($A41=121,1,IF($A41&gt;121,"",INDEX(Aggregattafel_1_O,$A41+1,Geschlecht)*EXP(-INDEX(F_1_O,$A41+1,Geschlecht)*($B41-1999))))</f>
        <v>0.0314806192173845</v>
      </c>
      <c r="M41" s="28" t="e">
        <f aca="false">IF($A41=121-h_1_O,1,IF($A41&gt;121-h_1_O,"",INDEX(Grundtafel_1_O,MAX(0,$A41+h_1_O)+1,Geschlecht)))</f>
        <v>#REF!</v>
      </c>
    </row>
    <row r="42" customFormat="false" ht="12.1" hidden="false" customHeight="false" outlineLevel="0" collapsed="false">
      <c r="A42" s="27" t="n">
        <f aca="false">IF(AND(A41&lt;121,A41&lt;&gt;""),A41+1,"")</f>
        <v>83</v>
      </c>
      <c r="B42" s="27" t="n">
        <f aca="false">IF(AND($A41&lt;121,$A41&lt;&gt;""),B41+1,"")</f>
        <v>2028</v>
      </c>
      <c r="C42" s="28" t="n">
        <f aca="false">IF($A42=121,1,IF($A42&gt;121,"",IF($A42&lt;(x+n),INDEX(Aggregattafel_2_O,$A42+1,Geschlecht),IF($A42=(x+n),INDEX(f,1,Geschlecht),IF(AND($A42&gt;(x+n),$A42&lt;(x+n+5)),INDEX(f,2,Geschlecht),1))*INDEX(Selektionstafel_2_O,$A42+1,Geschlecht))*EXP(-(INDEX(F_2_2_O,$A42+1,Geschlecht)*($B42-1999)+INDEX(G,$B42-1998,1)*(INDEX(F_1_2_O,$A42+1,Geschlecht)-INDEX(F_2_2_O,$A42+1,Geschlecht))))))</f>
        <v>0.0545052506435444</v>
      </c>
      <c r="D42" s="28" t="n">
        <f aca="false">IF($A42=121,1,IF($A42&gt;121,"",INDEX(Aggregattafel_2_O,$A42+1,Geschlecht)*EXP(-(INDEX(F_2_2_O,$A42+1,Geschlecht)*($B42-1999)+INDEX(G,$B42-1998,1)*(INDEX(F_1_2_O,$A42+1,Geschlecht)-INDEX(F_2_2_O,$A42+1,Geschlecht))))))</f>
        <v>0.0527873528717279</v>
      </c>
      <c r="E42" s="28" t="n">
        <f aca="false">IF($A42=121,1,IF($A42&gt;121,"",IF($A42&lt;(x+n),INDEX(Aggregattafel_Bestand,$A42+1,Geschlecht),IF($A42=(x+n),INDEX(f,1,Geschlecht),IF(AND($A42&gt;(x+n),$A42&lt;(x+n+5)),INDEX(f,2,Geschlecht),1))*INDEX(Selektionstafel_Bestand,$A42+1,Geschlecht))*EXP(-(INDEX(F_2_Bestand,$A42+1,Geschlecht)*($B42-1999)+INDEX(G,$B42-1998,1)*(INDEX(F_1_Bestand,$A42+1,Geschlecht)-INDEX(F_2_Bestand,$A42+1,Geschlecht))))))</f>
        <v>0.0507181391632312</v>
      </c>
      <c r="F42" s="28" t="n">
        <f aca="false">IF($A42=121,1,IF($A42&gt;121,"",INDEX(Aggregattafel_Bestand,$A42+1,Geschlecht)*EXP(-(INDEX(F_2_Bestand,$A42+1,Geschlecht)*($B42-1999)+INDEX(G,$B42-1998,1)*(INDEX(F_1_Bestand,$A42+1,Geschlecht)-INDEX(F_2_Bestand,$A42+1,Geschlecht))))))</f>
        <v>0.049119655439686</v>
      </c>
      <c r="G42" s="28" t="e">
        <f aca="false">IF($A42=121-h_Bestand,1,IF($A42&gt;121-h_Bestand,"",INDEX(Grundtafel_Bestand,MAX(0,$A42+h_Bestand)+1,Geschlecht)))</f>
        <v>#REF!</v>
      </c>
      <c r="H42" s="28" t="n">
        <f aca="false">IF($A42=121,1,IF($A42&gt;121,"",IF($A42&lt;(x+n),INDEX(Aggregattafel_Bestand,$A42+1,Geschlecht),IF($A42=(x+n),INDEX(f,1,Geschlecht),IF(AND($A42&gt;(x+n),$A42&lt;(x+n+5)),INDEX(f,2,Geschlecht),1))*INDEX(Selektionstafel_Bestand,$A42+1,Geschlecht))*EXP(-INDEX(F_1_Bestand,$A42+1,Geschlecht)*($B42-1999))))</f>
        <v>0.0437851973858366</v>
      </c>
      <c r="I42" s="28" t="n">
        <f aca="false">IF($A42=121,1,IF($A42&gt;121,"",INDEX(Aggregattafel_Bestand,$A42+1,Geschlecht)*EXP(-INDEX(F_1_Bestand,$A42+1,Geschlecht)*($B42-1999))))</f>
        <v>0.0424052192062701</v>
      </c>
      <c r="J42" s="28" t="e">
        <f aca="false">IF($A42=121-h_B20,1,IF($A42&gt;121-h_B20,"",INDEX(Grundtafel_B20,MAX(0,$A42+h_B20)+1,Geschlecht)))</f>
        <v>#VALUE!</v>
      </c>
      <c r="K42" s="28" t="n">
        <f aca="false">IF($A42=121,1,IF($A42&gt;121,"",IF($A42&lt;(x+n),INDEX(Aggregattafel_1_O,$A42+1,Geschlecht),IF($A42=(x+n),INDEX(f,1,Geschlecht),IF(AND($A42&gt;(x+n),$A42&lt;(x+n+5)),INDEX(f,2,Geschlecht),1))*INDEX(Selektionstafel_1_O,$A42+1,Geschlecht))*EXP(-INDEX(F_1_O,$A42+1,Geschlecht)*($B42-1999))))</f>
        <v>0.0368684511367919</v>
      </c>
      <c r="L42" s="28" t="n">
        <f aca="false">IF($A42=121,1,IF($A42&gt;121,"",INDEX(Aggregattafel_1_O,$A42+1,Geschlecht)*EXP(-INDEX(F_1_O,$A42+1,Geschlecht)*($B42-1999))))</f>
        <v>0.0357067899494735</v>
      </c>
      <c r="M42" s="28" t="e">
        <f aca="false">IF($A42=121-h_1_O,1,IF($A42&gt;121-h_1_O,"",INDEX(Grundtafel_1_O,MAX(0,$A42+h_1_O)+1,Geschlecht)))</f>
        <v>#REF!</v>
      </c>
    </row>
    <row r="43" customFormat="false" ht="12.1" hidden="false" customHeight="false" outlineLevel="0" collapsed="false">
      <c r="A43" s="27" t="n">
        <f aca="false">IF(AND(A42&lt;121,A42&lt;&gt;""),A42+1,"")</f>
        <v>84</v>
      </c>
      <c r="B43" s="27" t="n">
        <f aca="false">IF(AND($A42&lt;121,$A42&lt;&gt;""),B42+1,"")</f>
        <v>2029</v>
      </c>
      <c r="C43" s="28" t="n">
        <f aca="false">IF($A43=121,1,IF($A43&gt;121,"",IF($A43&lt;(x+n),INDEX(Aggregattafel_2_O,$A43+1,Geschlecht),IF($A43=(x+n),INDEX(f,1,Geschlecht),IF(AND($A43&gt;(x+n),$A43&lt;(x+n+5)),INDEX(f,2,Geschlecht),1))*INDEX(Selektionstafel_2_O,$A43+1,Geschlecht))*EXP(-(INDEX(F_2_2_O,$A43+1,Geschlecht)*($B43-1999)+INDEX(G,$B43-1998,1)*(INDEX(F_1_2_O,$A43+1,Geschlecht)-INDEX(F_2_2_O,$A43+1,Geschlecht))))))</f>
        <v>0.0619144383894024</v>
      </c>
      <c r="D43" s="28" t="n">
        <f aca="false">IF($A43=121,1,IF($A43&gt;121,"",INDEX(Aggregattafel_2_O,$A43+1,Geschlecht)*EXP(-(INDEX(F_2_2_O,$A43+1,Geschlecht)*($B43-1999)+INDEX(G,$B43-1998,1)*(INDEX(F_1_2_O,$A43+1,Geschlecht)-INDEX(F_2_2_O,$A43+1,Geschlecht))))))</f>
        <v>0.0601409256561236</v>
      </c>
      <c r="E43" s="28" t="n">
        <f aca="false">IF($A43=121,1,IF($A43&gt;121,"",IF($A43&lt;(x+n),INDEX(Aggregattafel_Bestand,$A43+1,Geschlecht),IF($A43=(x+n),INDEX(f,1,Geschlecht),IF(AND($A43&gt;(x+n),$A43&lt;(x+n+5)),INDEX(f,2,Geschlecht),1))*INDEX(Selektionstafel_Bestand,$A43+1,Geschlecht))*EXP(-(INDEX(F_2_Bestand,$A43+1,Geschlecht)*($B43-1999)+INDEX(G,$B43-1998,1)*(INDEX(F_1_Bestand,$A43+1,Geschlecht)-INDEX(F_2_Bestand,$A43+1,Geschlecht))))))</f>
        <v>0.0575988641357694</v>
      </c>
      <c r="F43" s="28" t="n">
        <f aca="false">IF($A43=121,1,IF($A43&gt;121,"",INDEX(Aggregattafel_Bestand,$A43+1,Geschlecht)*EXP(-(INDEX(F_2_Bestand,$A43+1,Geschlecht)*($B43-1999)+INDEX(G,$B43-1998,1)*(INDEX(F_1_Bestand,$A43+1,Geschlecht)-INDEX(F_2_Bestand,$A43+1,Geschlecht))))))</f>
        <v>0.0559488228301476</v>
      </c>
      <c r="G43" s="28" t="e">
        <f aca="false">IF($A43=121-h_Bestand,1,IF($A43&gt;121-h_Bestand,"",INDEX(Grundtafel_Bestand,MAX(0,$A43+h_Bestand)+1,Geschlecht)))</f>
        <v>#REF!</v>
      </c>
      <c r="H43" s="28" t="n">
        <f aca="false">IF($A43=121,1,IF($A43&gt;121,"",IF($A43&lt;(x+n),INDEX(Aggregattafel_Bestand,$A43+1,Geschlecht),IF($A43=(x+n),INDEX(f,1,Geschlecht),IF(AND($A43&gt;(x+n),$A43&lt;(x+n+5)),INDEX(f,2,Geschlecht),1))*INDEX(Selektionstafel_Bestand,$A43+1,Geschlecht))*EXP(-INDEX(F_1_Bestand,$A43+1,Geschlecht)*($B43-1999))))</f>
        <v>0.0496414399435485</v>
      </c>
      <c r="I43" s="28" t="n">
        <f aca="false">IF($A43=121,1,IF($A43&gt;121,"",INDEX(Aggregattafel_Bestand,$A43+1,Geschlecht)*EXP(-INDEX(F_1_Bestand,$A43+1,Geschlecht)*($B43-1999))))</f>
        <v>0.0482193558867462</v>
      </c>
      <c r="J43" s="28" t="e">
        <f aca="false">IF($A43=121-h_B20,1,IF($A43&gt;121-h_B20,"",INDEX(Grundtafel_B20,MAX(0,$A43+h_B20)+1,Geschlecht)))</f>
        <v>#VALUE!</v>
      </c>
      <c r="K43" s="28" t="n">
        <f aca="false">IF($A43=121,1,IF($A43&gt;121,"",IF($A43&lt;(x+n),INDEX(Aggregattafel_1_O,$A43+1,Geschlecht),IF($A43=(x+n),INDEX(f,1,Geschlecht),IF(AND($A43&gt;(x+n),$A43&lt;(x+n+5)),INDEX(f,2,Geschlecht),1))*INDEX(Selektionstafel_1_O,$A43+1,Geschlecht))*EXP(-INDEX(F_1_O,$A43+1,Geschlecht)*($B43-1999))))</f>
        <v>0.0417061807682553</v>
      </c>
      <c r="L43" s="28" t="n">
        <f aca="false">IF($A43=121,1,IF($A43&gt;121,"",INDEX(Aggregattafel_1_O,$A43+1,Geschlecht)*EXP(-INDEX(F_1_O,$A43+1,Geschlecht)*($B43-1999))))</f>
        <v>0.0405117355661325</v>
      </c>
      <c r="M43" s="28" t="e">
        <f aca="false">IF($A43=121-h_1_O,1,IF($A43&gt;121-h_1_O,"",INDEX(Grundtafel_1_O,MAX(0,$A43+h_1_O)+1,Geschlecht)))</f>
        <v>#REF!</v>
      </c>
    </row>
    <row r="44" customFormat="false" ht="12.1" hidden="false" customHeight="false" outlineLevel="0" collapsed="false">
      <c r="A44" s="27" t="n">
        <f aca="false">IF(AND(A43&lt;121,A43&lt;&gt;""),A43+1,"")</f>
        <v>85</v>
      </c>
      <c r="B44" s="27" t="n">
        <f aca="false">IF(AND($A43&lt;121,$A43&lt;&gt;""),B43+1,"")</f>
        <v>2030</v>
      </c>
      <c r="C44" s="28" t="n">
        <f aca="false">IF($A44=121,1,IF($A44&gt;121,"",IF($A44&lt;(x+n),INDEX(Aggregattafel_2_O,$A44+1,Geschlecht),IF($A44=(x+n),INDEX(f,1,Geschlecht),IF(AND($A44&gt;(x+n),$A44&lt;(x+n+5)),INDEX(f,2,Geschlecht),1))*INDEX(Selektionstafel_2_O,$A44+1,Geschlecht))*EXP(-(INDEX(F_2_2_O,$A44+1,Geschlecht)*($B44-1999)+INDEX(G,$B44-1998,1)*(INDEX(F_1_2_O,$A44+1,Geschlecht)-INDEX(F_2_2_O,$A44+1,Geschlecht))))))</f>
        <v>0.070263258926029</v>
      </c>
      <c r="D44" s="28" t="n">
        <f aca="false">IF($A44=121,1,IF($A44&gt;121,"",INDEX(Aggregattafel_2_O,$A44+1,Geschlecht)*EXP(-(INDEX(F_2_2_O,$A44+1,Geschlecht)*($B44-1999)+INDEX(G,$B44-1998,1)*(INDEX(F_1_2_O,$A44+1,Geschlecht)-INDEX(F_2_2_O,$A44+1,Geschlecht))))))</f>
        <v>0.0684569594734725</v>
      </c>
      <c r="E44" s="28" t="n">
        <f aca="false">IF($A44=121,1,IF($A44&gt;121,"",IF($A44&lt;(x+n),INDEX(Aggregattafel_Bestand,$A44+1,Geschlecht),IF($A44=(x+n),INDEX(f,1,Geschlecht),IF(AND($A44&gt;(x+n),$A44&lt;(x+n+5)),INDEX(f,2,Geschlecht),1))*INDEX(Selektionstafel_Bestand,$A44+1,Geschlecht))*EXP(-(INDEX(F_2_Bestand,$A44+1,Geschlecht)*($B44-1999)+INDEX(G,$B44-1998,1)*(INDEX(F_1_Bestand,$A44+1,Geschlecht)-INDEX(F_2_Bestand,$A44+1,Geschlecht))))))</f>
        <v>0.0653498458775975</v>
      </c>
      <c r="F44" s="28" t="n">
        <f aca="false">IF($A44=121,1,IF($A44&gt;121,"",INDEX(Aggregattafel_Bestand,$A44+1,Geschlecht)*EXP(-(INDEX(F_2_Bestand,$A44+1,Geschlecht)*($B44-1999)+INDEX(G,$B44-1998,1)*(INDEX(F_1_Bestand,$A44+1,Geschlecht)-INDEX(F_2_Bestand,$A44+1,Geschlecht))))))</f>
        <v>0.0636696730025346</v>
      </c>
      <c r="G44" s="28" t="e">
        <f aca="false">IF($A44=121-h_Bestand,1,IF($A44&gt;121-h_Bestand,"",INDEX(Grundtafel_Bestand,MAX(0,$A44+h_Bestand)+1,Geschlecht)))</f>
        <v>#REF!</v>
      </c>
      <c r="H44" s="28" t="n">
        <f aca="false">IF($A44=121,1,IF($A44&gt;121,"",IF($A44&lt;(x+n),INDEX(Aggregattafel_Bestand,$A44+1,Geschlecht),IF($A44=(x+n),INDEX(f,1,Geschlecht),IF(AND($A44&gt;(x+n),$A44&lt;(x+n+5)),INDEX(f,2,Geschlecht),1))*INDEX(Selektionstafel_Bestand,$A44+1,Geschlecht))*EXP(-INDEX(F_1_Bestand,$A44+1,Geschlecht)*($B44-1999))))</f>
        <v>0.0562414664293314</v>
      </c>
      <c r="I44" s="28" t="n">
        <f aca="false">IF($A44=121,1,IF($A44&gt;121,"",INDEX(Aggregattafel_Bestand,$A44+1,Geschlecht)*EXP(-INDEX(F_1_Bestand,$A44+1,Geschlecht)*($B44-1999))))</f>
        <v>0.0547954739395356</v>
      </c>
      <c r="J44" s="28" t="e">
        <f aca="false">IF($A44=121-h_B20,1,IF($A44&gt;121-h_B20,"",INDEX(Grundtafel_B20,MAX(0,$A44+h_B20)+1,Geschlecht)))</f>
        <v>#VALUE!</v>
      </c>
      <c r="K44" s="28" t="n">
        <f aca="false">IF($A44=121,1,IF($A44&gt;121,"",IF($A44&lt;(x+n),INDEX(Aggregattafel_1_O,$A44+1,Geschlecht),IF($A44=(x+n),INDEX(f,1,Geschlecht),IF(AND($A44&gt;(x+n),$A44&lt;(x+n+5)),INDEX(f,2,Geschlecht),1))*INDEX(Selektionstafel_1_O,$A44+1,Geschlecht))*EXP(-INDEX(F_1_O,$A44+1,Geschlecht)*($B44-1999))))</f>
        <v>0.0471464091069781</v>
      </c>
      <c r="L44" s="28" t="n">
        <f aca="false">IF($A44=121,1,IF($A44&gt;121,"",INDEX(Aggregattafel_1_O,$A44+1,Geschlecht)*EXP(-INDEX(F_1_O,$A44+1,Geschlecht)*($B44-1999))))</f>
        <v>0.0459342558924478</v>
      </c>
      <c r="M44" s="28" t="e">
        <f aca="false">IF($A44=121-h_1_O,1,IF($A44&gt;121-h_1_O,"",INDEX(Grundtafel_1_O,MAX(0,$A44+h_1_O)+1,Geschlecht)))</f>
        <v>#REF!</v>
      </c>
    </row>
    <row r="45" customFormat="false" ht="12.1" hidden="false" customHeight="false" outlineLevel="0" collapsed="false">
      <c r="A45" s="27" t="n">
        <f aca="false">IF(AND(A44&lt;121,A44&lt;&gt;""),A44+1,"")</f>
        <v>86</v>
      </c>
      <c r="B45" s="27" t="n">
        <f aca="false">IF(AND($A44&lt;121,$A44&lt;&gt;""),B44+1,"")</f>
        <v>2031</v>
      </c>
      <c r="C45" s="28" t="n">
        <f aca="false">IF($A45=121,1,IF($A45&gt;121,"",IF($A45&lt;(x+n),INDEX(Aggregattafel_2_O,$A45+1,Geschlecht),IF($A45=(x+n),INDEX(f,1,Geschlecht),IF(AND($A45&gt;(x+n),$A45&lt;(x+n+5)),INDEX(f,2,Geschlecht),1))*INDEX(Selektionstafel_2_O,$A45+1,Geschlecht))*EXP(-(INDEX(F_2_2_O,$A45+1,Geschlecht)*($B45-1999)+INDEX(G,$B45-1998,1)*(INDEX(F_1_2_O,$A45+1,Geschlecht)-INDEX(F_2_2_O,$A45+1,Geschlecht))))))</f>
        <v>0.0795400832355619</v>
      </c>
      <c r="D45" s="28" t="n">
        <f aca="false">IF($A45=121,1,IF($A45&gt;121,"",INDEX(Aggregattafel_2_O,$A45+1,Geschlecht)*EXP(-(INDEX(F_2_2_O,$A45+1,Geschlecht)*($B45-1999)+INDEX(G,$B45-1998,1)*(INDEX(F_1_2_O,$A45+1,Geschlecht)-INDEX(F_2_2_O,$A45+1,Geschlecht))))))</f>
        <v>0.077729645827041</v>
      </c>
      <c r="E45" s="28" t="n">
        <f aca="false">IF($A45=121,1,IF($A45&gt;121,"",IF($A45&lt;(x+n),INDEX(Aggregattafel_Bestand,$A45+1,Geschlecht),IF($A45=(x+n),INDEX(f,1,Geschlecht),IF(AND($A45&gt;(x+n),$A45&lt;(x+n+5)),INDEX(f,2,Geschlecht),1))*INDEX(Selektionstafel_Bestand,$A45+1,Geschlecht))*EXP(-(INDEX(F_2_Bestand,$A45+1,Geschlecht)*($B45-1999)+INDEX(G,$B45-1998,1)*(INDEX(F_1_Bestand,$A45+1,Geschlecht)-INDEX(F_2_Bestand,$A45+1,Geschlecht))))))</f>
        <v>0.0739594392284706</v>
      </c>
      <c r="F45" s="28" t="n">
        <f aca="false">IF($A45=121,1,IF($A45&gt;121,"",INDEX(Aggregattafel_Bestand,$A45+1,Geschlecht)*EXP(-(INDEX(F_2_Bestand,$A45+1,Geschlecht)*($B45-1999)+INDEX(G,$B45-1998,1)*(INDEX(F_1_Bestand,$A45+1,Geschlecht)-INDEX(F_2_Bestand,$A45+1,Geschlecht))))))</f>
        <v>0.0722755736837203</v>
      </c>
      <c r="G45" s="28" t="e">
        <f aca="false">IF($A45=121-h_Bestand,1,IF($A45&gt;121-h_Bestand,"",INDEX(Grundtafel_Bestand,MAX(0,$A45+h_Bestand)+1,Geschlecht)))</f>
        <v>#REF!</v>
      </c>
      <c r="H45" s="28" t="n">
        <f aca="false">IF($A45=121,1,IF($A45&gt;121,"",IF($A45&lt;(x+n),INDEX(Aggregattafel_Bestand,$A45+1,Geschlecht),IF($A45=(x+n),INDEX(f,1,Geschlecht),IF(AND($A45&gt;(x+n),$A45&lt;(x+n+5)),INDEX(f,2,Geschlecht),1))*INDEX(Selektionstafel_Bestand,$A45+1,Geschlecht))*EXP(-INDEX(F_1_Bestand,$A45+1,Geschlecht)*($B45-1999))))</f>
        <v>0.0635757650082949</v>
      </c>
      <c r="I45" s="28" t="n">
        <f aca="false">IF($A45=121,1,IF($A45&gt;121,"",INDEX(Aggregattafel_Bestand,$A45+1,Geschlecht)*EXP(-INDEX(F_1_Bestand,$A45+1,Geschlecht)*($B45-1999))))</f>
        <v>0.0621283089256723</v>
      </c>
      <c r="J45" s="28" t="e">
        <f aca="false">IF($A45=121-h_B20,1,IF($A45&gt;121-h_B20,"",INDEX(Grundtafel_B20,MAX(0,$A45+h_B20)+1,Geschlecht)))</f>
        <v>#VALUE!</v>
      </c>
      <c r="K45" s="28" t="n">
        <f aca="false">IF($A45=121,1,IF($A45&gt;121,"",IF($A45&lt;(x+n),INDEX(Aggregattafel_1_O,$A45+1,Geschlecht),IF($A45=(x+n),INDEX(f,1,Geschlecht),IF(AND($A45&gt;(x+n),$A45&lt;(x+n+5)),INDEX(f,2,Geschlecht),1))*INDEX(Selektionstafel_1_O,$A45+1,Geschlecht))*EXP(-INDEX(F_1_O,$A45+1,Geschlecht)*($B45-1999))))</f>
        <v>0.0531757250614823</v>
      </c>
      <c r="L45" s="28" t="n">
        <f aca="false">IF($A45=121,1,IF($A45&gt;121,"",INDEX(Aggregattafel_1_O,$A45+1,Geschlecht)*EXP(-INDEX(F_1_O,$A45+1,Geschlecht)*($B45-1999))))</f>
        <v>0.0519652656468214</v>
      </c>
      <c r="M45" s="28" t="e">
        <f aca="false">IF($A45=121-h_1_O,1,IF($A45&gt;121-h_1_O,"",INDEX(Grundtafel_1_O,MAX(0,$A45+h_1_O)+1,Geschlecht)))</f>
        <v>#REF!</v>
      </c>
    </row>
    <row r="46" customFormat="false" ht="12.1" hidden="false" customHeight="false" outlineLevel="0" collapsed="false">
      <c r="A46" s="27" t="n">
        <f aca="false">IF(AND(A45&lt;121,A45&lt;&gt;""),A45+1,"")</f>
        <v>87</v>
      </c>
      <c r="B46" s="27" t="n">
        <f aca="false">IF(AND($A45&lt;121,$A45&lt;&gt;""),B45+1,"")</f>
        <v>2032</v>
      </c>
      <c r="C46" s="28" t="n">
        <f aca="false">IF($A46=121,1,IF($A46&gt;121,"",IF($A46&lt;(x+n),INDEX(Aggregattafel_2_O,$A46+1,Geschlecht),IF($A46=(x+n),INDEX(f,1,Geschlecht),IF(AND($A46&gt;(x+n),$A46&lt;(x+n+5)),INDEX(f,2,Geschlecht),1))*INDEX(Selektionstafel_2_O,$A46+1,Geschlecht))*EXP(-(INDEX(F_2_2_O,$A46+1,Geschlecht)*($B46-1999)+INDEX(G,$B46-1998,1)*(INDEX(F_1_2_O,$A46+1,Geschlecht)-INDEX(F_2_2_O,$A46+1,Geschlecht))))))</f>
        <v>0.0897965329372664</v>
      </c>
      <c r="D46" s="28" t="n">
        <f aca="false">IF($A46=121,1,IF($A46&gt;121,"",INDEX(Aggregattafel_2_O,$A46+1,Geschlecht)*EXP(-(INDEX(F_2_2_O,$A46+1,Geschlecht)*($B46-1999)+INDEX(G,$B46-1998,1)*(INDEX(F_1_2_O,$A46+1,Geschlecht)-INDEX(F_2_2_O,$A46+1,Geschlecht))))))</f>
        <v>0.0880096672156469</v>
      </c>
      <c r="E46" s="28" t="n">
        <f aca="false">IF($A46=121,1,IF($A46&gt;121,"",IF($A46&lt;(x+n),INDEX(Aggregattafel_Bestand,$A46+1,Geschlecht),IF($A46=(x+n),INDEX(f,1,Geschlecht),IF(AND($A46&gt;(x+n),$A46&lt;(x+n+5)),INDEX(f,2,Geschlecht),1))*INDEX(Selektionstafel_Bestand,$A46+1,Geschlecht))*EXP(-(INDEX(F_2_Bestand,$A46+1,Geschlecht)*($B46-1999)+INDEX(G,$B46-1998,1)*(INDEX(F_1_Bestand,$A46+1,Geschlecht)-INDEX(F_2_Bestand,$A46+1,Geschlecht))))))</f>
        <v>0.0834757419125911</v>
      </c>
      <c r="F46" s="28" t="n">
        <f aca="false">IF($A46=121,1,IF($A46&gt;121,"",INDEX(Aggregattafel_Bestand,$A46+1,Geschlecht)*EXP(-(INDEX(F_2_Bestand,$A46+1,Geschlecht)*($B46-1999)+INDEX(G,$B46-1998,1)*(INDEX(F_1_Bestand,$A46+1,Geschlecht)-INDEX(F_2_Bestand,$A46+1,Geschlecht))))))</f>
        <v>0.0818143345741199</v>
      </c>
      <c r="G46" s="28" t="e">
        <f aca="false">IF($A46=121-h_Bestand,1,IF($A46&gt;121-h_Bestand,"",INDEX(Grundtafel_Bestand,MAX(0,$A46+h_Bestand)+1,Geschlecht)))</f>
        <v>#REF!</v>
      </c>
      <c r="H46" s="28" t="n">
        <f aca="false">IF($A46=121,1,IF($A46&gt;121,"",IF($A46&lt;(x+n),INDEX(Aggregattafel_Bestand,$A46+1,Geschlecht),IF($A46=(x+n),INDEX(f,1,Geschlecht),IF(AND($A46&gt;(x+n),$A46&lt;(x+n+5)),INDEX(f,2,Geschlecht),1))*INDEX(Selektionstafel_Bestand,$A46+1,Geschlecht))*EXP(-INDEX(F_1_Bestand,$A46+1,Geschlecht)*($B46-1999))))</f>
        <v>0.0716936961282283</v>
      </c>
      <c r="I46" s="28" t="n">
        <f aca="false">IF($A46=121,1,IF($A46&gt;121,"",INDEX(Aggregattafel_Bestand,$A46+1,Geschlecht)*EXP(-INDEX(F_1_Bestand,$A46+1,Geschlecht)*($B46-1999))))</f>
        <v>0.0702667853857723</v>
      </c>
      <c r="J46" s="28" t="e">
        <f aca="false">IF($A46=121-h_B20,1,IF($A46&gt;121-h_B20,"",INDEX(Grundtafel_B20,MAX(0,$A46+h_B20)+1,Geschlecht)))</f>
        <v>#VALUE!</v>
      </c>
      <c r="K46" s="28" t="n">
        <f aca="false">IF($A46=121,1,IF($A46&gt;121,"",IF($A46&lt;(x+n),INDEX(Aggregattafel_1_O,$A46+1,Geschlecht),IF($A46=(x+n),INDEX(f,1,Geschlecht),IF(AND($A46&gt;(x+n),$A46&lt;(x+n+5)),INDEX(f,2,Geschlecht),1))*INDEX(Selektionstafel_1_O,$A46+1,Geschlecht))*EXP(-INDEX(F_1_O,$A46+1,Geschlecht)*($B46-1999))))</f>
        <v>0.0598326540373912</v>
      </c>
      <c r="L46" s="28" t="n">
        <f aca="false">IF($A46=121,1,IF($A46&gt;121,"",INDEX(Aggregattafel_1_O,$A46+1,Geschlecht)*EXP(-INDEX(F_1_O,$A46+1,Geschlecht)*($B46-1999))))</f>
        <v>0.0586422013472356</v>
      </c>
      <c r="M46" s="28" t="e">
        <f aca="false">IF($A46=121-h_1_O,1,IF($A46&gt;121-h_1_O,"",INDEX(Grundtafel_1_O,MAX(0,$A46+h_1_O)+1,Geschlecht)))</f>
        <v>#REF!</v>
      </c>
    </row>
    <row r="47" customFormat="false" ht="12.1" hidden="false" customHeight="false" outlineLevel="0" collapsed="false">
      <c r="A47" s="27" t="n">
        <f aca="false">IF(AND(A46&lt;121,A46&lt;&gt;""),A46+1,"")</f>
        <v>88</v>
      </c>
      <c r="B47" s="27" t="n">
        <f aca="false">IF(AND($A46&lt;121,$A46&lt;&gt;""),B46+1,"")</f>
        <v>2033</v>
      </c>
      <c r="C47" s="28" t="n">
        <f aca="false">IF($A47=121,1,IF($A47&gt;121,"",IF($A47&lt;(x+n),INDEX(Aggregattafel_2_O,$A47+1,Geschlecht),IF($A47=(x+n),INDEX(f,1,Geschlecht),IF(AND($A47&gt;(x+n),$A47&lt;(x+n+5)),INDEX(f,2,Geschlecht),1))*INDEX(Selektionstafel_2_O,$A47+1,Geschlecht))*EXP(-(INDEX(F_2_2_O,$A47+1,Geschlecht)*($B47-1999)+INDEX(G,$B47-1998,1)*(INDEX(F_1_2_O,$A47+1,Geschlecht)-INDEX(F_2_2_O,$A47+1,Geschlecht))))))</f>
        <v>0.101000826043718</v>
      </c>
      <c r="D47" s="28" t="n">
        <f aca="false">IF($A47=121,1,IF($A47&gt;121,"",INDEX(Aggregattafel_2_O,$A47+1,Geschlecht)*EXP(-(INDEX(F_2_2_O,$A47+1,Geschlecht)*($B47-1999)+INDEX(G,$B47-1998,1)*(INDEX(F_1_2_O,$A47+1,Geschlecht)-INDEX(F_2_2_O,$A47+1,Geschlecht))))))</f>
        <v>0.0992661624072536</v>
      </c>
      <c r="E47" s="28" t="n">
        <f aca="false">IF($A47=121,1,IF($A47&gt;121,"",IF($A47&lt;(x+n),INDEX(Aggregattafel_Bestand,$A47+1,Geschlecht),IF($A47=(x+n),INDEX(f,1,Geschlecht),IF(AND($A47&gt;(x+n),$A47&lt;(x+n+5)),INDEX(f,2,Geschlecht),1))*INDEX(Selektionstafel_Bestand,$A47+1,Geschlecht))*EXP(-(INDEX(F_2_Bestand,$A47+1,Geschlecht)*($B47-1999)+INDEX(G,$B47-1998,1)*(INDEX(F_1_Bestand,$A47+1,Geschlecht)-INDEX(F_2_Bestand,$A47+1,Geschlecht))))))</f>
        <v>0.0938680686319893</v>
      </c>
      <c r="F47" s="28" t="n">
        <f aca="false">IF($A47=121,1,IF($A47&gt;121,"",INDEX(Aggregattafel_Bestand,$A47+1,Geschlecht)*EXP(-(INDEX(F_2_Bestand,$A47+1,Geschlecht)*($B47-1999)+INDEX(G,$B47-1998,1)*(INDEX(F_1_Bestand,$A47+1,Geschlecht)-INDEX(F_2_Bestand,$A47+1,Geschlecht))))))</f>
        <v>0.0922554567956963</v>
      </c>
      <c r="G47" s="28" t="e">
        <f aca="false">IF($A47=121-h_Bestand,1,IF($A47&gt;121-h_Bestand,"",INDEX(Grundtafel_Bestand,MAX(0,$A47+h_Bestand)+1,Geschlecht)))</f>
        <v>#REF!</v>
      </c>
      <c r="H47" s="28" t="n">
        <f aca="false">IF($A47=121,1,IF($A47&gt;121,"",IF($A47&lt;(x+n),INDEX(Aggregattafel_Bestand,$A47+1,Geschlecht),IF($A47=(x+n),INDEX(f,1,Geschlecht),IF(AND($A47&gt;(x+n),$A47&lt;(x+n+5)),INDEX(f,2,Geschlecht),1))*INDEX(Selektionstafel_Bestand,$A47+1,Geschlecht))*EXP(-INDEX(F_1_Bestand,$A47+1,Geschlecht)*($B47-1999))))</f>
        <v>0.0805853661178007</v>
      </c>
      <c r="I47" s="28" t="n">
        <f aca="false">IF($A47=121,1,IF($A47&gt;121,"",INDEX(Aggregattafel_Bestand,$A47+1,Geschlecht)*EXP(-INDEX(F_1_Bestand,$A47+1,Geschlecht)*($B47-1999))))</f>
        <v>0.0792009452265703</v>
      </c>
      <c r="J47" s="28" t="e">
        <f aca="false">IF($A47=121-h_B20,1,IF($A47&gt;121-h_B20,"",INDEX(Grundtafel_B20,MAX(0,$A47+h_B20)+1,Geschlecht)))</f>
        <v>#VALUE!</v>
      </c>
      <c r="K47" s="28" t="n">
        <f aca="false">IF($A47=121,1,IF($A47&gt;121,"",IF($A47&lt;(x+n),INDEX(Aggregattafel_1_O,$A47+1,Geschlecht),IF($A47=(x+n),INDEX(f,1,Geschlecht),IF(AND($A47&gt;(x+n),$A47&lt;(x+n+5)),INDEX(f,2,Geschlecht),1))*INDEX(Selektionstafel_1_O,$A47+1,Geschlecht))*EXP(-INDEX(F_1_O,$A47+1,Geschlecht)*($B47-1999))))</f>
        <v>0.0671042806222753</v>
      </c>
      <c r="L47" s="28" t="n">
        <f aca="false">IF($A47=121,1,IF($A47&gt;121,"",INDEX(Aggregattafel_1_O,$A47+1,Geschlecht)*EXP(-INDEX(F_1_O,$A47+1,Geschlecht)*($B47-1999))))</f>
        <v>0.0659514043428511</v>
      </c>
      <c r="M47" s="28" t="e">
        <f aca="false">IF($A47=121-h_1_O,1,IF($A47&gt;121-h_1_O,"",INDEX(Grundtafel_1_O,MAX(0,$A47+h_1_O)+1,Geschlecht)))</f>
        <v>#REF!</v>
      </c>
    </row>
    <row r="48" customFormat="false" ht="12.1" hidden="false" customHeight="false" outlineLevel="0" collapsed="false">
      <c r="A48" s="27" t="n">
        <f aca="false">IF(AND(A47&lt;121,A47&lt;&gt;""),A47+1,"")</f>
        <v>89</v>
      </c>
      <c r="B48" s="27" t="n">
        <f aca="false">IF(AND($A47&lt;121,$A47&lt;&gt;""),B47+1,"")</f>
        <v>2034</v>
      </c>
      <c r="C48" s="28" t="n">
        <f aca="false">IF($A48=121,1,IF($A48&gt;121,"",IF($A48&lt;(x+n),INDEX(Aggregattafel_2_O,$A48+1,Geschlecht),IF($A48=(x+n),INDEX(f,1,Geschlecht),IF(AND($A48&gt;(x+n),$A48&lt;(x+n+5)),INDEX(f,2,Geschlecht),1))*INDEX(Selektionstafel_2_O,$A48+1,Geschlecht))*EXP(-(INDEX(F_2_2_O,$A48+1,Geschlecht)*($B48-1999)+INDEX(G,$B48-1998,1)*(INDEX(F_1_2_O,$A48+1,Geschlecht)-INDEX(F_2_2_O,$A48+1,Geschlecht))))))</f>
        <v>0.113102451699042</v>
      </c>
      <c r="D48" s="28" t="n">
        <f aca="false">IF($A48=121,1,IF($A48&gt;121,"",INDEX(Aggregattafel_2_O,$A48+1,Geschlecht)*EXP(-(INDEX(F_2_2_O,$A48+1,Geschlecht)*($B48-1999)+INDEX(G,$B48-1998,1)*(INDEX(F_1_2_O,$A48+1,Geschlecht)-INDEX(F_2_2_O,$A48+1,Geschlecht))))))</f>
        <v>0.111446938894697</v>
      </c>
      <c r="E48" s="28" t="n">
        <f aca="false">IF($A48=121,1,IF($A48&gt;121,"",IF($A48&lt;(x+n),INDEX(Aggregattafel_Bestand,$A48+1,Geschlecht),IF($A48=(x+n),INDEX(f,1,Geschlecht),IF(AND($A48&gt;(x+n),$A48&lt;(x+n+5)),INDEX(f,2,Geschlecht),1))*INDEX(Selektionstafel_Bestand,$A48+1,Geschlecht))*EXP(-(INDEX(F_2_Bestand,$A48+1,Geschlecht)*($B48-1999)+INDEX(G,$B48-1998,1)*(INDEX(F_1_Bestand,$A48+1,Geschlecht)-INDEX(F_2_Bestand,$A48+1,Geschlecht))))))</f>
        <v>0.105089070584768</v>
      </c>
      <c r="F48" s="28" t="n">
        <f aca="false">IF($A48=121,1,IF($A48&gt;121,"",INDEX(Aggregattafel_Bestand,$A48+1,Geschlecht)*EXP(-(INDEX(F_2_Bestand,$A48+1,Geschlecht)*($B48-1999)+INDEX(G,$B48-1998,1)*(INDEX(F_1_Bestand,$A48+1,Geschlecht)-INDEX(F_2_Bestand,$A48+1,Geschlecht))))))</f>
        <v>0.103551259154739</v>
      </c>
      <c r="G48" s="28" t="e">
        <f aca="false">IF($A48=121-h_Bestand,1,IF($A48&gt;121-h_Bestand,"",INDEX(Grundtafel_Bestand,MAX(0,$A48+h_Bestand)+1,Geschlecht)))</f>
        <v>#REF!</v>
      </c>
      <c r="H48" s="28" t="n">
        <f aca="false">IF($A48=121,1,IF($A48&gt;121,"",IF($A48&lt;(x+n),INDEX(Aggregattafel_Bestand,$A48+1,Geschlecht),IF($A48=(x+n),INDEX(f,1,Geschlecht),IF(AND($A48&gt;(x+n),$A48&lt;(x+n+5)),INDEX(f,2,Geschlecht),1))*INDEX(Selektionstafel_Bestand,$A48+1,Geschlecht))*EXP(-INDEX(F_1_Bestand,$A48+1,Geschlecht)*($B48-1999))))</f>
        <v>0.0902253953051448</v>
      </c>
      <c r="I48" s="28" t="n">
        <f aca="false">IF($A48=121,1,IF($A48&gt;121,"",INDEX(Aggregattafel_Bestand,$A48+1,Geschlecht)*EXP(-INDEX(F_1_Bestand,$A48+1,Geschlecht)*($B48-1999))))</f>
        <v>0.088905090125861</v>
      </c>
      <c r="J48" s="28" t="e">
        <f aca="false">IF($A48=121-h_B20,1,IF($A48&gt;121-h_B20,"",INDEX(Grundtafel_B20,MAX(0,$A48+h_B20)+1,Geschlecht)))</f>
        <v>#VALUE!</v>
      </c>
      <c r="K48" s="28" t="n">
        <f aca="false">IF($A48=121,1,IF($A48&gt;121,"",IF($A48&lt;(x+n),INDEX(Aggregattafel_1_O,$A48+1,Geschlecht),IF($A48=(x+n),INDEX(f,1,Geschlecht),IF(AND($A48&gt;(x+n),$A48&lt;(x+n+5)),INDEX(f,2,Geschlecht),1))*INDEX(Selektionstafel_1_O,$A48+1,Geschlecht))*EXP(-INDEX(F_1_O,$A48+1,Geschlecht)*($B48-1999))))</f>
        <v>0.0749648352593266</v>
      </c>
      <c r="L48" s="28" t="n">
        <f aca="false">IF($A48=121,1,IF($A48&gt;121,"",INDEX(Aggregattafel_1_O,$A48+1,Geschlecht)*EXP(-INDEX(F_1_O,$A48+1,Geschlecht)*($B48-1999))))</f>
        <v>0.0738682964561526</v>
      </c>
      <c r="M48" s="28" t="e">
        <f aca="false">IF($A48=121-h_1_O,1,IF($A48&gt;121-h_1_O,"",INDEX(Grundtafel_1_O,MAX(0,$A48+h_1_O)+1,Geschlecht)))</f>
        <v>#REF!</v>
      </c>
    </row>
    <row r="49" customFormat="false" ht="12.1" hidden="false" customHeight="false" outlineLevel="0" collapsed="false">
      <c r="A49" s="27" t="n">
        <f aca="false">IF(AND(A48&lt;121,A48&lt;&gt;""),A48+1,"")</f>
        <v>90</v>
      </c>
      <c r="B49" s="27" t="n">
        <f aca="false">IF(AND($A48&lt;121,$A48&lt;&gt;""),B48+1,"")</f>
        <v>2035</v>
      </c>
      <c r="C49" s="28" t="n">
        <f aca="false">IF($A49=121,1,IF($A49&gt;121,"",IF($A49&lt;(x+n),INDEX(Aggregattafel_2_O,$A49+1,Geschlecht),IF($A49=(x+n),INDEX(f,1,Geschlecht),IF(AND($A49&gt;(x+n),$A49&lt;(x+n+5)),INDEX(f,2,Geschlecht),1))*INDEX(Selektionstafel_2_O,$A49+1,Geschlecht))*EXP(-(INDEX(F_2_2_O,$A49+1,Geschlecht)*($B49-1999)+INDEX(G,$B49-1998,1)*(INDEX(F_1_2_O,$A49+1,Geschlecht)-INDEX(F_2_2_O,$A49+1,Geschlecht))))))</f>
        <v>0.124628583011836</v>
      </c>
      <c r="D49" s="28" t="n">
        <f aca="false">IF($A49=121,1,IF($A49&gt;121,"",INDEX(Aggregattafel_2_O,$A49+1,Geschlecht)*EXP(-(INDEX(F_2_2_O,$A49+1,Geschlecht)*($B49-1999)+INDEX(G,$B49-1998,1)*(INDEX(F_1_2_O,$A49+1,Geschlecht)-INDEX(F_2_2_O,$A49+1,Geschlecht))))))</f>
        <v>0.123096267368717</v>
      </c>
      <c r="E49" s="28" t="n">
        <f aca="false">IF($A49=121,1,IF($A49&gt;121,"",IF($A49&lt;(x+n),INDEX(Aggregattafel_Bestand,$A49+1,Geschlecht),IF($A49=(x+n),INDEX(f,1,Geschlecht),IF(AND($A49&gt;(x+n),$A49&lt;(x+n+5)),INDEX(f,2,Geschlecht),1))*INDEX(Selektionstafel_Bestand,$A49+1,Geschlecht))*EXP(-(INDEX(F_2_Bestand,$A49+1,Geschlecht)*($B49-1999)+INDEX(G,$B49-1998,1)*(INDEX(F_1_Bestand,$A49+1,Geschlecht)-INDEX(F_2_Bestand,$A49+1,Geschlecht))))))</f>
        <v>0.115769795498772</v>
      </c>
      <c r="F49" s="28" t="n">
        <f aca="false">IF($A49=121,1,IF($A49&gt;121,"",INDEX(Aggregattafel_Bestand,$A49+1,Geschlecht)*EXP(-(INDEX(F_2_Bestand,$A49+1,Geschlecht)*($B49-1999)+INDEX(G,$B49-1998,1)*(INDEX(F_1_Bestand,$A49+1,Geschlecht)-INDEX(F_2_Bestand,$A49+1,Geschlecht))))))</f>
        <v>0.114346369613637</v>
      </c>
      <c r="G49" s="28" t="e">
        <f aca="false">IF($A49=121-h_Bestand,1,IF($A49&gt;121-h_Bestand,"",INDEX(Grundtafel_Bestand,MAX(0,$A49+h_Bestand)+1,Geschlecht)))</f>
        <v>#REF!</v>
      </c>
      <c r="H49" s="28" t="n">
        <f aca="false">IF($A49=121,1,IF($A49&gt;121,"",IF($A49&lt;(x+n),INDEX(Aggregattafel_Bestand,$A49+1,Geschlecht),IF($A49=(x+n),INDEX(f,1,Geschlecht),IF(AND($A49&gt;(x+n),$A49&lt;(x+n+5)),INDEX(f,2,Geschlecht),1))*INDEX(Selektionstafel_Bestand,$A49+1,Geschlecht))*EXP(-INDEX(F_1_Bestand,$A49+1,Geschlecht)*($B49-1999))))</f>
        <v>0.10036016220937</v>
      </c>
      <c r="I49" s="28" t="n">
        <f aca="false">IF($A49=121,1,IF($A49&gt;121,"",INDEX(Aggregattafel_Bestand,$A49+1,Geschlecht)*EXP(-INDEX(F_1_Bestand,$A49+1,Geschlecht)*($B49-1999))))</f>
        <v>0.0991262025905447</v>
      </c>
      <c r="J49" s="28" t="e">
        <f aca="false">IF($A49=121-h_B20,1,IF($A49&gt;121-h_B20,"",INDEX(Grundtafel_B20,MAX(0,$A49+h_B20)+1,Geschlecht)))</f>
        <v>#VALUE!</v>
      </c>
      <c r="K49" s="28" t="n">
        <f aca="false">IF($A49=121,1,IF($A49&gt;121,"",IF($A49&lt;(x+n),INDEX(Aggregattafel_1_O,$A49+1,Geschlecht),IF($A49=(x+n),INDEX(f,1,Geschlecht),IF(AND($A49&gt;(x+n),$A49&lt;(x+n+5)),INDEX(f,2,Geschlecht),1))*INDEX(Selektionstafel_1_O,$A49+1,Geschlecht))*EXP(-INDEX(F_1_O,$A49+1,Geschlecht)*($B49-1999))))</f>
        <v>0.0832013181640961</v>
      </c>
      <c r="L49" s="28" t="n">
        <f aca="false">IF($A49=121,1,IF($A49&gt;121,"",INDEX(Aggregattafel_1_O,$A49+1,Geschlecht)*EXP(-INDEX(F_1_O,$A49+1,Geschlecht)*($B49-1999))))</f>
        <v>0.0821782181760879</v>
      </c>
      <c r="M49" s="28" t="e">
        <f aca="false">IF($A49=121-h_1_O,1,IF($A49&gt;121-h_1_O,"",INDEX(Grundtafel_1_O,MAX(0,$A49+h_1_O)+1,Geschlecht)))</f>
        <v>#REF!</v>
      </c>
    </row>
    <row r="50" customFormat="false" ht="12.1" hidden="false" customHeight="false" outlineLevel="0" collapsed="false">
      <c r="A50" s="27" t="n">
        <f aca="false">IF(AND(A49&lt;121,A49&lt;&gt;""),A49+1,"")</f>
        <v>91</v>
      </c>
      <c r="B50" s="27" t="n">
        <f aca="false">IF(AND($A49&lt;121,$A49&lt;&gt;""),B49+1,"")</f>
        <v>2036</v>
      </c>
      <c r="C50" s="28" t="n">
        <f aca="false">IF($A50=121,1,IF($A50&gt;121,"",IF($A50&lt;(x+n),INDEX(Aggregattafel_2_O,$A50+1,Geschlecht),IF($A50=(x+n),INDEX(f,1,Geschlecht),IF(AND($A50&gt;(x+n),$A50&lt;(x+n+5)),INDEX(f,2,Geschlecht),1))*INDEX(Selektionstafel_2_O,$A50+1,Geschlecht))*EXP(-(INDEX(F_2_2_O,$A50+1,Geschlecht)*($B50-1999)+INDEX(G,$B50-1998,1)*(INDEX(F_1_2_O,$A50+1,Geschlecht)-INDEX(F_2_2_O,$A50+1,Geschlecht))))))</f>
        <v>0.135507105984136</v>
      </c>
      <c r="D50" s="28" t="n">
        <f aca="false">IF($A50=121,1,IF($A50&gt;121,"",INDEX(Aggregattafel_2_O,$A50+1,Geschlecht)*EXP(-(INDEX(F_2_2_O,$A50+1,Geschlecht)*($B50-1999)+INDEX(G,$B50-1998,1)*(INDEX(F_1_2_O,$A50+1,Geschlecht)-INDEX(F_2_2_O,$A50+1,Geschlecht))))))</f>
        <v>0.134126087858883</v>
      </c>
      <c r="E50" s="28" t="n">
        <f aca="false">IF($A50=121,1,IF($A50&gt;121,"",IF($A50&lt;(x+n),INDEX(Aggregattafel_Bestand,$A50+1,Geschlecht),IF($A50=(x+n),INDEX(f,1,Geschlecht),IF(AND($A50&gt;(x+n),$A50&lt;(x+n+5)),INDEX(f,2,Geschlecht),1))*INDEX(Selektionstafel_Bestand,$A50+1,Geschlecht))*EXP(-(INDEX(F_2_Bestand,$A50+1,Geschlecht)*($B50-1999)+INDEX(G,$B50-1998,1)*(INDEX(F_1_Bestand,$A50+1,Geschlecht)-INDEX(F_2_Bestand,$A50+1,Geschlecht))))))</f>
        <v>0.125843375363492</v>
      </c>
      <c r="F50" s="28" t="n">
        <f aca="false">IF($A50=121,1,IF($A50&gt;121,"",INDEX(Aggregattafel_Bestand,$A50+1,Geschlecht)*EXP(-(INDEX(F_2_Bestand,$A50+1,Geschlecht)*($B50-1999)+INDEX(G,$B50-1998,1)*(INDEX(F_1_Bestand,$A50+1,Geschlecht)-INDEX(F_2_Bestand,$A50+1,Geschlecht))))))</f>
        <v>0.124561327607715</v>
      </c>
      <c r="G50" s="28" t="e">
        <f aca="false">IF($A50=121-h_Bestand,1,IF($A50&gt;121-h_Bestand,"",INDEX(Grundtafel_Bestand,MAX(0,$A50+h_Bestand)+1,Geschlecht)))</f>
        <v>#REF!</v>
      </c>
      <c r="H50" s="28" t="n">
        <f aca="false">IF($A50=121,1,IF($A50&gt;121,"",IF($A50&lt;(x+n),INDEX(Aggregattafel_Bestand,$A50+1,Geschlecht),IF($A50=(x+n),INDEX(f,1,Geschlecht),IF(AND($A50&gt;(x+n),$A50&lt;(x+n+5)),INDEX(f,2,Geschlecht),1))*INDEX(Selektionstafel_Bestand,$A50+1,Geschlecht))*EXP(-INDEX(F_1_Bestand,$A50+1,Geschlecht)*($B50-1999))))</f>
        <v>0.110760500940613</v>
      </c>
      <c r="I50" s="28" t="n">
        <f aca="false">IF($A50=121,1,IF($A50&gt;121,"",INDEX(Aggregattafel_Bestand,$A50+1,Geschlecht)*EXP(-INDEX(F_1_Bestand,$A50+1,Geschlecht)*($B50-1999))))</f>
        <v>0.109632112169655</v>
      </c>
      <c r="J50" s="28" t="e">
        <f aca="false">IF($A50=121-h_B20,1,IF($A50&gt;121-h_B20,"",INDEX(Grundtafel_B20,MAX(0,$A50+h_B20)+1,Geschlecht)))</f>
        <v>#VALUE!</v>
      </c>
      <c r="K50" s="28" t="n">
        <f aca="false">IF($A50=121,1,IF($A50&gt;121,"",IF($A50&lt;(x+n),INDEX(Aggregattafel_1_O,$A50+1,Geschlecht),IF($A50=(x+n),INDEX(f,1,Geschlecht),IF(AND($A50&gt;(x+n),$A50&lt;(x+n+5)),INDEX(f,2,Geschlecht),1))*INDEX(Selektionstafel_1_O,$A50+1,Geschlecht))*EXP(-INDEX(F_1_O,$A50+1,Geschlecht)*($B50-1999))))</f>
        <v>0.0916192834064411</v>
      </c>
      <c r="L50" s="28" t="n">
        <f aca="false">IF($A50=121,1,IF($A50&gt;121,"",INDEX(Aggregattafel_1_O,$A50+1,Geschlecht)*EXP(-INDEX(F_1_O,$A50+1,Geschlecht)*($B50-1999))))</f>
        <v>0.0906858388300808</v>
      </c>
      <c r="M50" s="28" t="e">
        <f aca="false">IF($A50=121-h_1_O,1,IF($A50&gt;121-h_1_O,"",INDEX(Grundtafel_1_O,MAX(0,$A50+h_1_O)+1,Geschlecht)))</f>
        <v>#REF!</v>
      </c>
    </row>
    <row r="51" customFormat="false" ht="12.1" hidden="false" customHeight="false" outlineLevel="0" collapsed="false">
      <c r="A51" s="27" t="n">
        <f aca="false">IF(AND(A50&lt;121,A50&lt;&gt;""),A50+1,"")</f>
        <v>92</v>
      </c>
      <c r="B51" s="27" t="n">
        <f aca="false">IF(AND($A50&lt;121,$A50&lt;&gt;""),B50+1,"")</f>
        <v>2037</v>
      </c>
      <c r="C51" s="28" t="n">
        <f aca="false">IF($A51=121,1,IF($A51&gt;121,"",IF($A51&lt;(x+n),INDEX(Aggregattafel_2_O,$A51+1,Geschlecht),IF($A51=(x+n),INDEX(f,1,Geschlecht),IF(AND($A51&gt;(x+n),$A51&lt;(x+n+5)),INDEX(f,2,Geschlecht),1))*INDEX(Selektionstafel_2_O,$A51+1,Geschlecht))*EXP(-(INDEX(F_2_2_O,$A51+1,Geschlecht)*($B51-1999)+INDEX(G,$B51-1998,1)*(INDEX(F_1_2_O,$A51+1,Geschlecht)-INDEX(F_2_2_O,$A51+1,Geschlecht))))))</f>
        <v>0.146448337350818</v>
      </c>
      <c r="D51" s="28" t="n">
        <f aca="false">IF($A51=121,1,IF($A51&gt;121,"",INDEX(Aggregattafel_2_O,$A51+1,Geschlecht)*EXP(-(INDEX(F_2_2_O,$A51+1,Geschlecht)*($B51-1999)+INDEX(G,$B51-1998,1)*(INDEX(F_1_2_O,$A51+1,Geschlecht)-INDEX(F_2_2_O,$A51+1,Geschlecht))))))</f>
        <v>0.145232968217676</v>
      </c>
      <c r="E51" s="28" t="n">
        <f aca="false">IF($A51=121,1,IF($A51&gt;121,"",IF($A51&lt;(x+n),INDEX(Aggregattafel_Bestand,$A51+1,Geschlecht),IF($A51=(x+n),INDEX(f,1,Geschlecht),IF(AND($A51&gt;(x+n),$A51&lt;(x+n+5)),INDEX(f,2,Geschlecht),1))*INDEX(Selektionstafel_Bestand,$A51+1,Geschlecht))*EXP(-(INDEX(F_2_Bestand,$A51+1,Geschlecht)*($B51-1999)+INDEX(G,$B51-1998,1)*(INDEX(F_1_Bestand,$A51+1,Geschlecht)-INDEX(F_2_Bestand,$A51+1,Geschlecht))))))</f>
        <v>0.135970207748809</v>
      </c>
      <c r="F51" s="28" t="n">
        <f aca="false">IF($A51=121,1,IF($A51&gt;121,"",INDEX(Aggregattafel_Bestand,$A51+1,Geschlecht)*EXP(-(INDEX(F_2_Bestand,$A51+1,Geschlecht)*($B51-1999)+INDEX(G,$B51-1998,1)*(INDEX(F_1_Bestand,$A51+1,Geschlecht)-INDEX(F_2_Bestand,$A51+1,Geschlecht))))))</f>
        <v>0.134841482901171</v>
      </c>
      <c r="G51" s="28" t="e">
        <f aca="false">IF($A51=121-h_Bestand,1,IF($A51&gt;121-h_Bestand,"",INDEX(Grundtafel_Bestand,MAX(0,$A51+h_Bestand)+1,Geschlecht)))</f>
        <v>#REF!</v>
      </c>
      <c r="H51" s="28" t="n">
        <f aca="false">IF($A51=121,1,IF($A51&gt;121,"",IF($A51&lt;(x+n),INDEX(Aggregattafel_Bestand,$A51+1,Geschlecht),IF($A51=(x+n),INDEX(f,1,Geschlecht),IF(AND($A51&gt;(x+n),$A51&lt;(x+n+5)),INDEX(f,2,Geschlecht),1))*INDEX(Selektionstafel_Bestand,$A51+1,Geschlecht))*EXP(-INDEX(F_1_Bestand,$A51+1,Geschlecht)*($B51-1999))))</f>
        <v>0.121270065049189</v>
      </c>
      <c r="I51" s="28" t="n">
        <f aca="false">IF($A51=121,1,IF($A51&gt;121,"",INDEX(Aggregattafel_Bestand,$A51+1,Geschlecht)*EXP(-INDEX(F_1_Bestand,$A51+1,Geschlecht)*($B51-1999))))</f>
        <v>0.120263369994721</v>
      </c>
      <c r="J51" s="28" t="e">
        <f aca="false">IF($A51=121-h_B20,1,IF($A51&gt;121-h_B20,"",INDEX(Grundtafel_B20,MAX(0,$A51+h_B20)+1,Geschlecht)))</f>
        <v>#VALUE!</v>
      </c>
      <c r="K51" s="28" t="n">
        <f aca="false">IF($A51=121,1,IF($A51&gt;121,"",IF($A51&lt;(x+n),INDEX(Aggregattafel_1_O,$A51+1,Geschlecht),IF($A51=(x+n),INDEX(f,1,Geschlecht),IF(AND($A51&gt;(x+n),$A51&lt;(x+n+5)),INDEX(f,2,Geschlecht),1))*INDEX(Selektionstafel_1_O,$A51+1,Geschlecht))*EXP(-INDEX(F_1_O,$A51+1,Geschlecht)*($B51-1999))))</f>
        <v>0.100089120757723</v>
      </c>
      <c r="L51" s="28" t="n">
        <f aca="false">IF($A51=121,1,IF($A51&gt;121,"",INDEX(Aggregattafel_1_O,$A51+1,Geschlecht)*EXP(-INDEX(F_1_O,$A51+1,Geschlecht)*($B51-1999))))</f>
        <v>0.0992586060676581</v>
      </c>
      <c r="M51" s="28" t="e">
        <f aca="false">IF($A51=121-h_1_O,1,IF($A51&gt;121-h_1_O,"",INDEX(Grundtafel_1_O,MAX(0,$A51+h_1_O)+1,Geschlecht)))</f>
        <v>#REF!</v>
      </c>
    </row>
    <row r="52" customFormat="false" ht="12.1" hidden="false" customHeight="false" outlineLevel="0" collapsed="false">
      <c r="A52" s="27" t="n">
        <f aca="false">IF(AND(A51&lt;121,A51&lt;&gt;""),A51+1,"")</f>
        <v>93</v>
      </c>
      <c r="B52" s="27" t="n">
        <f aca="false">IF(AND($A51&lt;121,$A51&lt;&gt;""),B51+1,"")</f>
        <v>2038</v>
      </c>
      <c r="C52" s="28" t="n">
        <f aca="false">IF($A52=121,1,IF($A52&gt;121,"",IF($A52&lt;(x+n),INDEX(Aggregattafel_2_O,$A52+1,Geschlecht),IF($A52=(x+n),INDEX(f,1,Geschlecht),IF(AND($A52&gt;(x+n),$A52&lt;(x+n+5)),INDEX(f,2,Geschlecht),1))*INDEX(Selektionstafel_2_O,$A52+1,Geschlecht))*EXP(-(INDEX(F_2_2_O,$A52+1,Geschlecht)*($B52-1999)+INDEX(G,$B52-1998,1)*(INDEX(F_1_2_O,$A52+1,Geschlecht)-INDEX(F_2_2_O,$A52+1,Geschlecht))))))</f>
        <v>0.157421087392964</v>
      </c>
      <c r="D52" s="28" t="n">
        <f aca="false">IF($A52=121,1,IF($A52&gt;121,"",INDEX(Aggregattafel_2_O,$A52+1,Geschlecht)*EXP(-(INDEX(F_2_2_O,$A52+1,Geschlecht)*($B52-1999)+INDEX(G,$B52-1998,1)*(INDEX(F_1_2_O,$A52+1,Geschlecht)-INDEX(F_2_2_O,$A52+1,Geschlecht))))))</f>
        <v>0.156380808775329</v>
      </c>
      <c r="E52" s="28" t="n">
        <f aca="false">IF($A52=121,1,IF($A52&gt;121,"",IF($A52&lt;(x+n),INDEX(Aggregattafel_Bestand,$A52+1,Geschlecht),IF($A52=(x+n),INDEX(f,1,Geschlecht),IF(AND($A52&gt;(x+n),$A52&lt;(x+n+5)),INDEX(f,2,Geschlecht),1))*INDEX(Selektionstafel_Bestand,$A52+1,Geschlecht))*EXP(-(INDEX(F_2_Bestand,$A52+1,Geschlecht)*($B52-1999)+INDEX(G,$B52-1998,1)*(INDEX(F_1_Bestand,$A52+1,Geschlecht)-INDEX(F_2_Bestand,$A52+1,Geschlecht))))))</f>
        <v>0.146121246588676</v>
      </c>
      <c r="F52" s="28" t="n">
        <f aca="false">IF($A52=121,1,IF($A52&gt;121,"",INDEX(Aggregattafel_Bestand,$A52+1,Geschlecht)*EXP(-(INDEX(F_2_Bestand,$A52+1,Geschlecht)*($B52-1999)+INDEX(G,$B52-1998,1)*(INDEX(F_1_Bestand,$A52+1,Geschlecht)-INDEX(F_2_Bestand,$A52+1,Geschlecht))))))</f>
        <v>0.145155841275779</v>
      </c>
      <c r="G52" s="28" t="e">
        <f aca="false">IF($A52=121-h_Bestand,1,IF($A52&gt;121-h_Bestand,"",INDEX(Grundtafel_Bestand,MAX(0,$A52+h_Bestand)+1,Geschlecht)))</f>
        <v>#REF!</v>
      </c>
      <c r="H52" s="28" t="n">
        <f aca="false">IF($A52=121,1,IF($A52&gt;121,"",IF($A52&lt;(x+n),INDEX(Aggregattafel_Bestand,$A52+1,Geschlecht),IF($A52=(x+n),INDEX(f,1,Geschlecht),IF(AND($A52&gt;(x+n),$A52&lt;(x+n+5)),INDEX(f,2,Geschlecht),1))*INDEX(Selektionstafel_Bestand,$A52+1,Geschlecht))*EXP(-INDEX(F_1_Bestand,$A52+1,Geschlecht)*($B52-1999))))</f>
        <v>0.13176623599102</v>
      </c>
      <c r="I52" s="28" t="n">
        <f aca="false">IF($A52=121,1,IF($A52&gt;121,"",INDEX(Aggregattafel_Bestand,$A52+1,Geschlecht)*EXP(-INDEX(F_1_Bestand,$A52+1,Geschlecht)*($B52-1999))))</f>
        <v>0.130895672488066</v>
      </c>
      <c r="J52" s="28" t="e">
        <f aca="false">IF($A52=121-h_B20,1,IF($A52&gt;121-h_B20,"",INDEX(Grundtafel_B20,MAX(0,$A52+h_B20)+1,Geschlecht)))</f>
        <v>#VALUE!</v>
      </c>
      <c r="K52" s="28" t="n">
        <f aca="false">IF($A52=121,1,IF($A52&gt;121,"",IF($A52&lt;(x+n),INDEX(Aggregattafel_1_O,$A52+1,Geschlecht),IF($A52=(x+n),INDEX(f,1,Geschlecht),IF(AND($A52&gt;(x+n),$A52&lt;(x+n+5)),INDEX(f,2,Geschlecht),1))*INDEX(Selektionstafel_1_O,$A52+1,Geschlecht))*EXP(-INDEX(F_1_O,$A52+1,Geschlecht)*($B52-1999))))</f>
        <v>0.10850960314676</v>
      </c>
      <c r="L52" s="28" t="n">
        <f aca="false">IF($A52=121,1,IF($A52&gt;121,"",INDEX(Aggregattafel_1_O,$A52+1,Geschlecht)*EXP(-INDEX(F_1_O,$A52+1,Geschlecht)*($B52-1999))))</f>
        <v>0.10779251662831</v>
      </c>
      <c r="M52" s="28" t="e">
        <f aca="false">IF($A52=121-h_1_O,1,IF($A52&gt;121-h_1_O,"",INDEX(Grundtafel_1_O,MAX(0,$A52+h_1_O)+1,Geschlecht)))</f>
        <v>#REF!</v>
      </c>
    </row>
    <row r="53" customFormat="false" ht="12.1" hidden="false" customHeight="false" outlineLevel="0" collapsed="false">
      <c r="A53" s="27" t="n">
        <f aca="false">IF(AND(A52&lt;121,A52&lt;&gt;""),A52+1,"")</f>
        <v>94</v>
      </c>
      <c r="B53" s="27" t="n">
        <f aca="false">IF(AND($A52&lt;121,$A52&lt;&gt;""),B52+1,"")</f>
        <v>2039</v>
      </c>
      <c r="C53" s="28" t="n">
        <f aca="false">IF($A53=121,1,IF($A53&gt;121,"",IF($A53&lt;(x+n),INDEX(Aggregattafel_2_O,$A53+1,Geschlecht),IF($A53=(x+n),INDEX(f,1,Geschlecht),IF(AND($A53&gt;(x+n),$A53&lt;(x+n+5)),INDEX(f,2,Geschlecht),1))*INDEX(Selektionstafel_2_O,$A53+1,Geschlecht))*EXP(-(INDEX(F_2_2_O,$A53+1,Geschlecht)*($B53-1999)+INDEX(G,$B53-1998,1)*(INDEX(F_1_2_O,$A53+1,Geschlecht)-INDEX(F_2_2_O,$A53+1,Geschlecht))))))</f>
        <v>0.168369104152188</v>
      </c>
      <c r="D53" s="28" t="n">
        <f aca="false">IF($A53=121,1,IF($A53&gt;121,"",INDEX(Aggregattafel_2_O,$A53+1,Geschlecht)*EXP(-(INDEX(F_2_2_O,$A53+1,Geschlecht)*($B53-1999)+INDEX(G,$B53-1998,1)*(INDEX(F_1_2_O,$A53+1,Geschlecht)-INDEX(F_2_2_O,$A53+1,Geschlecht))))))</f>
        <v>0.167511350075403</v>
      </c>
      <c r="E53" s="28" t="n">
        <f aca="false">IF($A53=121,1,IF($A53&gt;121,"",IF($A53&lt;(x+n),INDEX(Aggregattafel_Bestand,$A53+1,Geschlecht),IF($A53=(x+n),INDEX(f,1,Geschlecht),IF(AND($A53&gt;(x+n),$A53&lt;(x+n+5)),INDEX(f,2,Geschlecht),1))*INDEX(Selektionstafel_Bestand,$A53+1,Geschlecht))*EXP(-(INDEX(F_2_Bestand,$A53+1,Geschlecht)*($B53-1999)+INDEX(G,$B53-1998,1)*(INDEX(F_1_Bestand,$A53+1,Geschlecht)-INDEX(F_2_Bestand,$A53+1,Geschlecht))))))</f>
        <v>0.156244125609866</v>
      </c>
      <c r="F53" s="28" t="n">
        <f aca="false">IF($A53=121,1,IF($A53&gt;121,"",INDEX(Aggregattafel_Bestand,$A53+1,Geschlecht)*EXP(-(INDEX(F_2_Bestand,$A53+1,Geschlecht)*($B53-1999)+INDEX(G,$B53-1998,1)*(INDEX(F_1_Bestand,$A53+1,Geschlecht)-INDEX(F_2_Bestand,$A53+1,Geschlecht))))))</f>
        <v>0.155448629693131</v>
      </c>
      <c r="G53" s="28" t="e">
        <f aca="false">IF($A53=121-h_Bestand,1,IF($A53&gt;121-h_Bestand,"",INDEX(Grundtafel_Bestand,MAX(0,$A53+h_Bestand)+1,Geschlecht)))</f>
        <v>#REF!</v>
      </c>
      <c r="H53" s="28" t="n">
        <f aca="false">IF($A53=121,1,IF($A53&gt;121,"",IF($A53&lt;(x+n),INDEX(Aggregattafel_Bestand,$A53+1,Geschlecht),IF($A53=(x+n),INDEX(f,1,Geschlecht),IF(AND($A53&gt;(x+n),$A53&lt;(x+n+5)),INDEX(f,2,Geschlecht),1))*INDEX(Selektionstafel_Bestand,$A53+1,Geschlecht))*EXP(-INDEX(F_1_Bestand,$A53+1,Geschlecht)*($B53-1999))))</f>
        <v>0.142088634828987</v>
      </c>
      <c r="I53" s="28" t="n">
        <f aca="false">IF($A53=121,1,IF($A53&gt;121,"",INDEX(Aggregattafel_Bestand,$A53+1,Geschlecht)*EXP(-INDEX(F_1_Bestand,$A53+1,Geschlecht)*($B53-1999))))</f>
        <v>0.141365209686571</v>
      </c>
      <c r="J53" s="28" t="e">
        <f aca="false">IF($A53=121-h_B20,1,IF($A53&gt;121-h_B20,"",INDEX(Grundtafel_B20,MAX(0,$A53+h_B20)+1,Geschlecht)))</f>
        <v>#VALUE!</v>
      </c>
      <c r="K53" s="28" t="n">
        <f aca="false">IF($A53=121,1,IF($A53&gt;121,"",IF($A53&lt;(x+n),INDEX(Aggregattafel_1_O,$A53+1,Geschlecht),IF($A53=(x+n),INDEX(f,1,Geschlecht),IF(AND($A53&gt;(x+n),$A53&lt;(x+n+5)),INDEX(f,2,Geschlecht),1))*INDEX(Selektionstafel_1_O,$A53+1,Geschlecht))*EXP(-INDEX(F_1_O,$A53+1,Geschlecht)*($B53-1999))))</f>
        <v>0.116747563555242</v>
      </c>
      <c r="L53" s="28" t="n">
        <f aca="false">IF($A53=121,1,IF($A53&gt;121,"",INDEX(Aggregattafel_1_O,$A53+1,Geschlecht)*EXP(-INDEX(F_1_O,$A53+1,Geschlecht)*($B53-1999))))</f>
        <v>0.116153039975011</v>
      </c>
      <c r="M53" s="28" t="e">
        <f aca="false">IF($A53=121-h_1_O,1,IF($A53&gt;121-h_1_O,"",INDEX(Grundtafel_1_O,MAX(0,$A53+h_1_O)+1,Geschlecht)))</f>
        <v>#REF!</v>
      </c>
    </row>
    <row r="54" customFormat="false" ht="12.1" hidden="false" customHeight="false" outlineLevel="0" collapsed="false">
      <c r="A54" s="27" t="n">
        <f aca="false">IF(AND(A53&lt;121,A53&lt;&gt;""),A53+1,"")</f>
        <v>95</v>
      </c>
      <c r="B54" s="27" t="n">
        <f aca="false">IF(AND($A53&lt;121,$A53&lt;&gt;""),B53+1,"")</f>
        <v>2040</v>
      </c>
      <c r="C54" s="28" t="n">
        <f aca="false">IF($A54=121,1,IF($A54&gt;121,"",IF($A54&lt;(x+n),INDEX(Aggregattafel_2_O,$A54+1,Geschlecht),IF($A54=(x+n),INDEX(f,1,Geschlecht),IF(AND($A54&gt;(x+n),$A54&lt;(x+n+5)),INDEX(f,2,Geschlecht),1))*INDEX(Selektionstafel_2_O,$A54+1,Geschlecht))*EXP(-(INDEX(F_2_2_O,$A54+1,Geschlecht)*($B54-1999)+INDEX(G,$B54-1998,1)*(INDEX(F_1_2_O,$A54+1,Geschlecht)-INDEX(F_2_2_O,$A54+1,Geschlecht))))))</f>
        <v>0.179231317232013</v>
      </c>
      <c r="D54" s="28" t="n">
        <f aca="false">IF($A54=121,1,IF($A54&gt;121,"",INDEX(Aggregattafel_2_O,$A54+1,Geschlecht)*EXP(-(INDEX(F_2_2_O,$A54+1,Geschlecht)*($B54-1999)+INDEX(G,$B54-1998,1)*(INDEX(F_1_2_O,$A54+1,Geschlecht)-INDEX(F_2_2_O,$A54+1,Geschlecht))))))</f>
        <v>0.178564377915</v>
      </c>
      <c r="E54" s="28" t="n">
        <f aca="false">IF($A54=121,1,IF($A54&gt;121,"",IF($A54&lt;(x+n),INDEX(Aggregattafel_Bestand,$A54+1,Geschlecht),IF($A54=(x+n),INDEX(f,1,Geschlecht),IF(AND($A54&gt;(x+n),$A54&lt;(x+n+5)),INDEX(f,2,Geschlecht),1))*INDEX(Selektionstafel_Bestand,$A54+1,Geschlecht))*EXP(-(INDEX(F_2_Bestand,$A54+1,Geschlecht)*($B54-1999)+INDEX(G,$B54-1998,1)*(INDEX(F_1_Bestand,$A54+1,Geschlecht)-INDEX(F_2_Bestand,$A54+1,Geschlecht))))))</f>
        <v>0.166282463009241</v>
      </c>
      <c r="F54" s="28" t="n">
        <f aca="false">IF($A54=121,1,IF($A54&gt;121,"",INDEX(Aggregattafel_Bestand,$A54+1,Geschlecht)*EXP(-(INDEX(F_2_Bestand,$A54+1,Geschlecht)*($B54-1999)+INDEX(G,$B54-1998,1)*(INDEX(F_1_Bestand,$A54+1,Geschlecht)-INDEX(F_2_Bestand,$A54+1,Geschlecht))))))</f>
        <v>0.165663635668228</v>
      </c>
      <c r="G54" s="28" t="e">
        <f aca="false">IF($A54=121-h_Bestand,1,IF($A54&gt;121-h_Bestand,"",INDEX(Grundtafel_Bestand,MAX(0,$A54+h_Bestand)+1,Geschlecht)))</f>
        <v>#REF!</v>
      </c>
      <c r="H54" s="28" t="n">
        <f aca="false">IF($A54=121,1,IF($A54&gt;121,"",IF($A54&lt;(x+n),INDEX(Aggregattafel_Bestand,$A54+1,Geschlecht),IF($A54=(x+n),INDEX(f,1,Geschlecht),IF(AND($A54&gt;(x+n),$A54&lt;(x+n+5)),INDEX(f,2,Geschlecht),1))*INDEX(Selektionstafel_Bestand,$A54+1,Geschlecht))*EXP(-INDEX(F_1_Bestand,$A54+1,Geschlecht)*($B54-1999))))</f>
        <v>0.152057928484719</v>
      </c>
      <c r="I54" s="28" t="n">
        <f aca="false">IF($A54=121,1,IF($A54&gt;121,"",INDEX(Aggregattafel_Bestand,$A54+1,Geschlecht)*EXP(-INDEX(F_1_Bestand,$A54+1,Geschlecht)*($B54-1999))))</f>
        <v>0.151492038361002</v>
      </c>
      <c r="J54" s="28" t="e">
        <f aca="false">IF($A54=121-h_B20,1,IF($A54&gt;121-h_B20,"",INDEX(Grundtafel_B20,MAX(0,$A54+h_B20)+1,Geschlecht)))</f>
        <v>#VALUE!</v>
      </c>
      <c r="K54" s="28" t="n">
        <f aca="false">IF($A54=121,1,IF($A54&gt;121,"",IF($A54&lt;(x+n),INDEX(Aggregattafel_1_O,$A54+1,Geschlecht),IF($A54=(x+n),INDEX(f,1,Geschlecht),IF(AND($A54&gt;(x+n),$A54&lt;(x+n+5)),INDEX(f,2,Geschlecht),1))*INDEX(Selektionstafel_1_O,$A54+1,Geschlecht))*EXP(-INDEX(F_1_O,$A54+1,Geschlecht)*($B54-1999))))</f>
        <v>0.124658030490535</v>
      </c>
      <c r="L54" s="28" t="n">
        <f aca="false">IF($A54=121,1,IF($A54&gt;121,"",INDEX(Aggregattafel_1_O,$A54+1,Geschlecht)*EXP(-INDEX(F_1_O,$A54+1,Geschlecht)*($B54-1999))))</f>
        <v>0.124194111148177</v>
      </c>
      <c r="M54" s="28" t="e">
        <f aca="false">IF($A54=121-h_1_O,1,IF($A54&gt;121-h_1_O,"",INDEX(Grundtafel_1_O,MAX(0,$A54+h_1_O)+1,Geschlecht)))</f>
        <v>#REF!</v>
      </c>
    </row>
    <row r="55" customFormat="false" ht="12.1" hidden="false" customHeight="false" outlineLevel="0" collapsed="false">
      <c r="A55" s="27" t="n">
        <f aca="false">IF(AND(A54&lt;121,A54&lt;&gt;""),A54+1,"")</f>
        <v>96</v>
      </c>
      <c r="B55" s="27" t="n">
        <f aca="false">IF(AND($A54&lt;121,$A54&lt;&gt;""),B54+1,"")</f>
        <v>2041</v>
      </c>
      <c r="C55" s="28" t="n">
        <f aca="false">IF($A55=121,1,IF($A55&gt;121,"",IF($A55&lt;(x+n),INDEX(Aggregattafel_2_O,$A55+1,Geschlecht),IF($A55=(x+n),INDEX(f,1,Geschlecht),IF(AND($A55&gt;(x+n),$A55&lt;(x+n+5)),INDEX(f,2,Geschlecht),1))*INDEX(Selektionstafel_2_O,$A55+1,Geschlecht))*EXP(-(INDEX(F_2_2_O,$A55+1,Geschlecht)*($B55-1999)+INDEX(G,$B55-1998,1)*(INDEX(F_1_2_O,$A55+1,Geschlecht)-INDEX(F_2_2_O,$A55+1,Geschlecht))))))</f>
        <v>0.189960183443552</v>
      </c>
      <c r="D55" s="28" t="n">
        <f aca="false">IF($A55=121,1,IF($A55&gt;121,"",INDEX(Aggregattafel_2_O,$A55+1,Geschlecht)*EXP(-(INDEX(F_2_2_O,$A55+1,Geschlecht)*($B55-1999)+INDEX(G,$B55-1998,1)*(INDEX(F_1_2_O,$A55+1,Geschlecht)-INDEX(F_2_2_O,$A55+1,Geschlecht))))))</f>
        <v>0.18948885189316</v>
      </c>
      <c r="E55" s="28" t="n">
        <f aca="false">IF($A55=121,1,IF($A55&gt;121,"",IF($A55&lt;(x+n),INDEX(Aggregattafel_Bestand,$A55+1,Geschlecht),IF($A55=(x+n),INDEX(f,1,Geschlecht),IF(AND($A55&gt;(x+n),$A55&lt;(x+n+5)),INDEX(f,2,Geschlecht),1))*INDEX(Selektionstafel_Bestand,$A55+1,Geschlecht))*EXP(-(INDEX(F_2_Bestand,$A55+1,Geschlecht)*($B55-1999)+INDEX(G,$B55-1998,1)*(INDEX(F_1_Bestand,$A55+1,Geschlecht)-INDEX(F_2_Bestand,$A55+1,Geschlecht))))))</f>
        <v>0.176191871403742</v>
      </c>
      <c r="F55" s="28" t="n">
        <f aca="false">IF($A55=121,1,IF($A55&gt;121,"",INDEX(Aggregattafel_Bestand,$A55+1,Geschlecht)*EXP(-(INDEX(F_2_Bestand,$A55+1,Geschlecht)*($B55-1999)+INDEX(G,$B55-1998,1)*(INDEX(F_1_Bestand,$A55+1,Geschlecht)-INDEX(F_2_Bestand,$A55+1,Geschlecht))))))</f>
        <v>0.175755180968692</v>
      </c>
      <c r="G55" s="28" t="e">
        <f aca="false">IF($A55=121-h_Bestand,1,IF($A55&gt;121-h_Bestand,"",INDEX(Grundtafel_Bestand,MAX(0,$A55+h_Bestand)+1,Geschlecht)))</f>
        <v>#REF!</v>
      </c>
      <c r="H55" s="28" t="n">
        <f aca="false">IF($A55=121,1,IF($A55&gt;121,"",IF($A55&lt;(x+n),INDEX(Aggregattafel_Bestand,$A55+1,Geschlecht),IF($A55=(x+n),INDEX(f,1,Geschlecht),IF(AND($A55&gt;(x+n),$A55&lt;(x+n+5)),INDEX(f,2,Geschlecht),1))*INDEX(Selektionstafel_Bestand,$A55+1,Geschlecht))*EXP(-INDEX(F_1_Bestand,$A55+1,Geschlecht)*($B55-1999))))</f>
        <v>0.161493665608568</v>
      </c>
      <c r="I55" s="28" t="n">
        <f aca="false">IF($A55=121,1,IF($A55&gt;121,"",INDEX(Aggregattafel_Bestand,$A55+1,Geschlecht)*EXP(-INDEX(F_1_Bestand,$A55+1,Geschlecht)*($B55-1999))))</f>
        <v>0.161093404583298</v>
      </c>
      <c r="J55" s="28" t="e">
        <f aca="false">IF($A55=121-h_B20,1,IF($A55&gt;121-h_B20,"",INDEX(Grundtafel_B20,MAX(0,$A55+h_B20)+1,Geschlecht)))</f>
        <v>#VALUE!</v>
      </c>
      <c r="K55" s="28" t="n">
        <f aca="false">IF($A55=121,1,IF($A55&gt;121,"",IF($A55&lt;(x+n),INDEX(Aggregattafel_1_O,$A55+1,Geschlecht),IF($A55=(x+n),INDEX(f,1,Geschlecht),IF(AND($A55&gt;(x+n),$A55&lt;(x+n+5)),INDEX(f,2,Geschlecht),1))*INDEX(Selektionstafel_1_O,$A55+1,Geschlecht))*EXP(-INDEX(F_1_O,$A55+1,Geschlecht)*($B55-1999))))</f>
        <v>0.132094409715865</v>
      </c>
      <c r="L55" s="28" t="n">
        <f aca="false">IF($A55=121,1,IF($A55&gt;121,"",INDEX(Aggregattafel_1_O,$A55+1,Geschlecht)*EXP(-INDEX(F_1_O,$A55+1,Geschlecht)*($B55-1999))))</f>
        <v>0.131766544387464</v>
      </c>
      <c r="M55" s="28" t="e">
        <f aca="false">IF($A55=121-h_1_O,1,IF($A55&gt;121-h_1_O,"",INDEX(Grundtafel_1_O,MAX(0,$A55+h_1_O)+1,Geschlecht)))</f>
        <v>#REF!</v>
      </c>
    </row>
    <row r="56" customFormat="false" ht="12.1" hidden="false" customHeight="false" outlineLevel="0" collapsed="false">
      <c r="A56" s="27" t="n">
        <f aca="false">IF(AND(A55&lt;121,A55&lt;&gt;""),A55+1,"")</f>
        <v>97</v>
      </c>
      <c r="B56" s="27" t="n">
        <f aca="false">IF(AND($A55&lt;121,$A55&lt;&gt;""),B55+1,"")</f>
        <v>2042</v>
      </c>
      <c r="C56" s="28" t="n">
        <f aca="false">IF($A56=121,1,IF($A56&gt;121,"",IF($A56&lt;(x+n),INDEX(Aggregattafel_2_O,$A56+1,Geschlecht),IF($A56=(x+n),INDEX(f,1,Geschlecht),IF(AND($A56&gt;(x+n),$A56&lt;(x+n+5)),INDEX(f,2,Geschlecht),1))*INDEX(Selektionstafel_2_O,$A56+1,Geschlecht))*EXP(-(INDEX(F_2_2_O,$A56+1,Geschlecht)*($B56-1999)+INDEX(G,$B56-1998,1)*(INDEX(F_1_2_O,$A56+1,Geschlecht)-INDEX(F_2_2_O,$A56+1,Geschlecht))))))</f>
        <v>0.200523027450067</v>
      </c>
      <c r="D56" s="28" t="n">
        <f aca="false">IF($A56=121,1,IF($A56&gt;121,"",INDEX(Aggregattafel_2_O,$A56+1,Geschlecht)*EXP(-(INDEX(F_2_2_O,$A56+1,Geschlecht)*($B56-1999)+INDEX(G,$B56-1998,1)*(INDEX(F_1_2_O,$A56+1,Geschlecht)-INDEX(F_2_2_O,$A56+1,Geschlecht))))))</f>
        <v>0.200250769385692</v>
      </c>
      <c r="E56" s="28" t="n">
        <f aca="false">IF($A56=121,1,IF($A56&gt;121,"",IF($A56&lt;(x+n),INDEX(Aggregattafel_Bestand,$A56+1,Geschlecht),IF($A56=(x+n),INDEX(f,1,Geschlecht),IF(AND($A56&gt;(x+n),$A56&lt;(x+n+5)),INDEX(f,2,Geschlecht),1))*INDEX(Selektionstafel_Bestand,$A56+1,Geschlecht))*EXP(-(INDEX(F_2_Bestand,$A56+1,Geschlecht)*($B56-1999)+INDEX(G,$B56-1998,1)*(INDEX(F_1_Bestand,$A56+1,Geschlecht)-INDEX(F_2_Bestand,$A56+1,Geschlecht))))))</f>
        <v>0.185942539033461</v>
      </c>
      <c r="F56" s="28" t="n">
        <f aca="false">IF($A56=121,1,IF($A56&gt;121,"",INDEX(Aggregattafel_Bestand,$A56+1,Geschlecht)*EXP(-(INDEX(F_2_Bestand,$A56+1,Geschlecht)*($B56-1999)+INDEX(G,$B56-1998,1)*(INDEX(F_1_Bestand,$A56+1,Geschlecht)-INDEX(F_2_Bestand,$A56+1,Geschlecht))))))</f>
        <v>0.185690048372573</v>
      </c>
      <c r="G56" s="28" t="e">
        <f aca="false">IF($A56=121-h_Bestand,1,IF($A56&gt;121-h_Bestand,"",INDEX(Grundtafel_Bestand,MAX(0,$A56+h_Bestand)+1,Geschlecht)))</f>
        <v>#REF!</v>
      </c>
      <c r="H56" s="28" t="n">
        <f aca="false">IF($A56=121,1,IF($A56&gt;121,"",IF($A56&lt;(x+n),INDEX(Aggregattafel_Bestand,$A56+1,Geschlecht),IF($A56=(x+n),INDEX(f,1,Geschlecht),IF(AND($A56&gt;(x+n),$A56&lt;(x+n+5)),INDEX(f,2,Geschlecht),1))*INDEX(Selektionstafel_Bestand,$A56+1,Geschlecht))*EXP(-INDEX(F_1_Bestand,$A56+1,Geschlecht)*($B56-1999))))</f>
        <v>0.170228762812079</v>
      </c>
      <c r="I56" s="28" t="n">
        <f aca="false">IF($A56=121,1,IF($A56&gt;121,"",INDEX(Aggregattafel_Bestand,$A56+1,Geschlecht)*EXP(-INDEX(F_1_Bestand,$A56+1,Geschlecht)*($B56-1999))))</f>
        <v>0.169997609827678</v>
      </c>
      <c r="J56" s="28" t="e">
        <f aca="false">IF($A56=121-h_B20,1,IF($A56&gt;121-h_B20,"",INDEX(Grundtafel_B20,MAX(0,$A56+h_B20)+1,Geschlecht)))</f>
        <v>#VALUE!</v>
      </c>
      <c r="K56" s="28" t="n">
        <f aca="false">IF($A56=121,1,IF($A56&gt;121,"",IF($A56&lt;(x+n),INDEX(Aggregattafel_1_O,$A56+1,Geschlecht),IF($A56=(x+n),INDEX(f,1,Geschlecht),IF(AND($A56&gt;(x+n),$A56&lt;(x+n+5)),INDEX(f,2,Geschlecht),1))*INDEX(Selektionstafel_1_O,$A56+1,Geschlecht))*EXP(-INDEX(F_1_O,$A56+1,Geschlecht)*($B56-1999))))</f>
        <v>0.138922709814781</v>
      </c>
      <c r="L56" s="28" t="n">
        <f aca="false">IF($A56=121,1,IF($A56&gt;121,"",INDEX(Aggregattafel_1_O,$A56+1,Geschlecht)*EXP(-INDEX(F_1_O,$A56+1,Geschlecht)*($B56-1999))))</f>
        <v>0.138734066883481</v>
      </c>
      <c r="M56" s="28" t="e">
        <f aca="false">IF($A56=121-h_1_O,1,IF($A56&gt;121-h_1_O,"",INDEX(Grundtafel_1_O,MAX(0,$A56+h_1_O)+1,Geschlecht)))</f>
        <v>#REF!</v>
      </c>
    </row>
    <row r="57" customFormat="false" ht="12.1" hidden="false" customHeight="false" outlineLevel="0" collapsed="false">
      <c r="A57" s="27" t="n">
        <f aca="false">IF(AND(A56&lt;121,A56&lt;&gt;""),A56+1,"")</f>
        <v>98</v>
      </c>
      <c r="B57" s="27" t="n">
        <f aca="false">IF(AND($A56&lt;121,$A56&lt;&gt;""),B56+1,"")</f>
        <v>2043</v>
      </c>
      <c r="C57" s="28" t="n">
        <f aca="false">IF($A57=121,1,IF($A57&gt;121,"",IF($A57&lt;(x+n),INDEX(Aggregattafel_2_O,$A57+1,Geschlecht),IF($A57=(x+n),INDEX(f,1,Geschlecht),IF(AND($A57&gt;(x+n),$A57&lt;(x+n+5)),INDEX(f,2,Geschlecht),1))*INDEX(Selektionstafel_2_O,$A57+1,Geschlecht))*EXP(-(INDEX(F_2_2_O,$A57+1,Geschlecht)*($B57-1999)+INDEX(G,$B57-1998,1)*(INDEX(F_1_2_O,$A57+1,Geschlecht)-INDEX(F_2_2_O,$A57+1,Geschlecht))))))</f>
        <v>0.210982500883056</v>
      </c>
      <c r="D57" s="28" t="n">
        <f aca="false">IF($A57=121,1,IF($A57&gt;121,"",INDEX(Aggregattafel_2_O,$A57+1,Geschlecht)*EXP(-(INDEX(F_2_2_O,$A57+1,Geschlecht)*($B57-1999)+INDEX(G,$B57-1998,1)*(INDEX(F_1_2_O,$A57+1,Geschlecht)-INDEX(F_2_2_O,$A57+1,Geschlecht))))))</f>
        <v>0.210907909972743</v>
      </c>
      <c r="E57" s="28" t="n">
        <f aca="false">IF($A57=121,1,IF($A57&gt;121,"",IF($A57&lt;(x+n),INDEX(Aggregattafel_Bestand,$A57+1,Geschlecht),IF($A57=(x+n),INDEX(f,1,Geschlecht),IF(AND($A57&gt;(x+n),$A57&lt;(x+n+5)),INDEX(f,2,Geschlecht),1))*INDEX(Selektionstafel_Bestand,$A57+1,Geschlecht))*EXP(-(INDEX(F_2_Bestand,$A57+1,Geschlecht)*($B57-1999)+INDEX(G,$B57-1998,1)*(INDEX(F_1_Bestand,$A57+1,Geschlecht)-INDEX(F_2_Bestand,$A57+1,Geschlecht))))))</f>
        <v>0.195591782624153</v>
      </c>
      <c r="F57" s="28" t="n">
        <f aca="false">IF($A57=121,1,IF($A57&gt;121,"",INDEX(Aggregattafel_Bestand,$A57+1,Geschlecht)*EXP(-(INDEX(F_2_Bestand,$A57+1,Geschlecht)*($B57-1999)+INDEX(G,$B57-1998,1)*(INDEX(F_1_Bestand,$A57+1,Geschlecht)-INDEX(F_2_Bestand,$A57+1,Geschlecht))))))</f>
        <v>0.195522885813315</v>
      </c>
      <c r="G57" s="28" t="e">
        <f aca="false">IF($A57=121-h_Bestand,1,IF($A57&gt;121-h_Bestand,"",INDEX(Grundtafel_Bestand,MAX(0,$A57+h_Bestand)+1,Geschlecht)))</f>
        <v>#REF!</v>
      </c>
      <c r="H57" s="28" t="n">
        <f aca="false">IF($A57=121,1,IF($A57&gt;121,"",IF($A57&lt;(x+n),INDEX(Aggregattafel_Bestand,$A57+1,Geschlecht),IF($A57=(x+n),INDEX(f,1,Geschlecht),IF(AND($A57&gt;(x+n),$A57&lt;(x+n+5)),INDEX(f,2,Geschlecht),1))*INDEX(Selektionstafel_Bestand,$A57+1,Geschlecht))*EXP(-INDEX(F_1_Bestand,$A57+1,Geschlecht)*($B57-1999))))</f>
        <v>0.178611408823701</v>
      </c>
      <c r="I57" s="28" t="n">
        <f aca="false">IF($A57=121,1,IF($A57&gt;121,"",INDEX(Aggregattafel_Bestand,$A57+1,Geschlecht)*EXP(-INDEX(F_1_Bestand,$A57+1,Geschlecht)*($B57-1999))))</f>
        <v>0.178548493315277</v>
      </c>
      <c r="J57" s="28" t="e">
        <f aca="false">IF($A57=121-h_B20,1,IF($A57&gt;121-h_B20,"",INDEX(Grundtafel_B20,MAX(0,$A57+h_B20)+1,Geschlecht)))</f>
        <v>#VALUE!</v>
      </c>
      <c r="K57" s="28" t="n">
        <f aca="false">IF($A57=121,1,IF($A57&gt;121,"",IF($A57&lt;(x+n),INDEX(Aggregattafel_1_O,$A57+1,Geschlecht),IF($A57=(x+n),INDEX(f,1,Geschlecht),IF(AND($A57&gt;(x+n),$A57&lt;(x+n+5)),INDEX(f,2,Geschlecht),1))*INDEX(Selektionstafel_1_O,$A57+1,Geschlecht))*EXP(-INDEX(F_1_O,$A57+1,Geschlecht)*($B57-1999))))</f>
        <v>0.145432732571982</v>
      </c>
      <c r="L57" s="28" t="n">
        <f aca="false">IF($A57=121,1,IF($A57&gt;121,"",INDEX(Aggregattafel_1_O,$A57+1,Geschlecht)*EXP(-INDEX(F_1_O,$A57+1,Geschlecht)*($B57-1999))))</f>
        <v>0.145381561721176</v>
      </c>
      <c r="M57" s="28" t="e">
        <f aca="false">IF($A57=121-h_1_O,1,IF($A57&gt;121-h_1_O,"",INDEX(Grundtafel_1_O,MAX(0,$A57+h_1_O)+1,Geschlecht)))</f>
        <v>#REF!</v>
      </c>
    </row>
    <row r="58" customFormat="false" ht="12.1" hidden="false" customHeight="false" outlineLevel="0" collapsed="false">
      <c r="A58" s="27" t="n">
        <f aca="false">IF(AND(A57&lt;121,A57&lt;&gt;""),A57+1,"")</f>
        <v>99</v>
      </c>
      <c r="B58" s="27" t="n">
        <f aca="false">IF(AND($A57&lt;121,$A57&lt;&gt;""),B57+1,"")</f>
        <v>2044</v>
      </c>
      <c r="C58" s="28" t="n">
        <f aca="false">IF($A58=121,1,IF($A58&gt;121,"",IF($A58&lt;(x+n),INDEX(Aggregattafel_2_O,$A58+1,Geschlecht),IF($A58=(x+n),INDEX(f,1,Geschlecht),IF(AND($A58&gt;(x+n),$A58&lt;(x+n+5)),INDEX(f,2,Geschlecht),1))*INDEX(Selektionstafel_2_O,$A58+1,Geschlecht))*EXP(-(INDEX(F_2_2_O,$A58+1,Geschlecht)*($B58-1999)+INDEX(G,$B58-1998,1)*(INDEX(F_1_2_O,$A58+1,Geschlecht)-INDEX(F_2_2_O,$A58+1,Geschlecht))))))</f>
        <v>0.221346437367136</v>
      </c>
      <c r="D58" s="28" t="n">
        <f aca="false">IF($A58=121,1,IF($A58&gt;121,"",INDEX(Aggregattafel_2_O,$A58+1,Geschlecht)*EXP(-(INDEX(F_2_2_O,$A58+1,Geschlecht)*($B58-1999)+INDEX(G,$B58-1998,1)*(INDEX(F_1_2_O,$A58+1,Geschlecht)-INDEX(F_2_2_O,$A58+1,Geschlecht))))))</f>
        <v>0.221468659147217</v>
      </c>
      <c r="E58" s="28" t="n">
        <f aca="false">IF($A58=121,1,IF($A58&gt;121,"",IF($A58&lt;(x+n),INDEX(Aggregattafel_Bestand,$A58+1,Geschlecht),IF($A58=(x+n),INDEX(f,1,Geschlecht),IF(AND($A58&gt;(x+n),$A58&lt;(x+n+5)),INDEX(f,2,Geschlecht),1))*INDEX(Selektionstafel_Bestand,$A58+1,Geschlecht))*EXP(-(INDEX(F_2_Bestand,$A58+1,Geschlecht)*($B58-1999)+INDEX(G,$B58-1998,1)*(INDEX(F_1_Bestand,$A58+1,Geschlecht)-INDEX(F_2_Bestand,$A58+1,Geschlecht))))))</f>
        <v>0.205147967032861</v>
      </c>
      <c r="F58" s="28" t="n">
        <f aca="false">IF($A58=121,1,IF($A58&gt;121,"",INDEX(Aggregattafel_Bestand,$A58+1,Geschlecht)*EXP(-(INDEX(F_2_Bestand,$A58+1,Geschlecht)*($B58-1999)+INDEX(G,$B58-1998,1)*(INDEX(F_1_Bestand,$A58+1,Geschlecht)-INDEX(F_2_Bestand,$A58+1,Geschlecht))))))</f>
        <v>0.20526190513348</v>
      </c>
      <c r="G58" s="28" t="e">
        <f aca="false">IF($A58=121-h_Bestand,1,IF($A58&gt;121-h_Bestand,"",INDEX(Grundtafel_Bestand,MAX(0,$A58+h_Bestand)+1,Geschlecht)))</f>
        <v>#REF!</v>
      </c>
      <c r="H58" s="28" t="n">
        <f aca="false">IF($A58=121,1,IF($A58&gt;121,"",IF($A58&lt;(x+n),INDEX(Aggregattafel_Bestand,$A58+1,Geschlecht),IF($A58=(x+n),INDEX(f,1,Geschlecht),IF(AND($A58&gt;(x+n),$A58&lt;(x+n+5)),INDEX(f,2,Geschlecht),1))*INDEX(Selektionstafel_Bestand,$A58+1,Geschlecht))*EXP(-INDEX(F_1_Bestand,$A58+1,Geschlecht)*($B58-1999))))</f>
        <v>0.186865967621192</v>
      </c>
      <c r="I58" s="28" t="n">
        <f aca="false">IF($A58=121,1,IF($A58&gt;121,"",INDEX(Aggregattafel_Bestand,$A58+1,Geschlecht)*EXP(-INDEX(F_1_Bestand,$A58+1,Geschlecht)*($B58-1999))))</f>
        <v>0.186969751995607</v>
      </c>
      <c r="J58" s="28" t="e">
        <f aca="false">IF($A58=121-h_B20,1,IF($A58&gt;121-h_B20,"",INDEX(Grundtafel_B20,MAX(0,$A58+h_B20)+1,Geschlecht)))</f>
        <v>#VALUE!</v>
      </c>
      <c r="K58" s="28" t="n">
        <f aca="false">IF($A58=121,1,IF($A58&gt;121,"",IF($A58&lt;(x+n),INDEX(Aggregattafel_1_O,$A58+1,Geschlecht),IF($A58=(x+n),INDEX(f,1,Geschlecht),IF(AND($A58&gt;(x+n),$A58&lt;(x+n+5)),INDEX(f,2,Geschlecht),1))*INDEX(Selektionstafel_1_O,$A58+1,Geschlecht))*EXP(-INDEX(F_1_O,$A58+1,Geschlecht)*($B58-1999))))</f>
        <v>0.151807693805143</v>
      </c>
      <c r="L58" s="28" t="n">
        <f aca="false">IF($A58=121,1,IF($A58&gt;121,"",INDEX(Aggregattafel_1_O,$A58+1,Geschlecht)*EXP(-INDEX(F_1_O,$A58+1,Geschlecht)*($B58-1999))))</f>
        <v>0.151892291008257</v>
      </c>
      <c r="M58" s="28" t="e">
        <f aca="false">IF($A58=121-h_1_O,1,IF($A58&gt;121-h_1_O,"",INDEX(Grundtafel_1_O,MAX(0,$A58+h_1_O)+1,Geschlecht)))</f>
        <v>#REF!</v>
      </c>
    </row>
    <row r="59" customFormat="false" ht="12.1" hidden="false" customHeight="false" outlineLevel="0" collapsed="false">
      <c r="A59" s="27" t="n">
        <f aca="false">IF(AND(A58&lt;121,A58&lt;&gt;""),A58+1,"")</f>
        <v>100</v>
      </c>
      <c r="B59" s="27" t="n">
        <f aca="false">IF(AND($A58&lt;121,$A58&lt;&gt;""),B58+1,"")</f>
        <v>2045</v>
      </c>
      <c r="C59" s="28" t="n">
        <f aca="false">IF($A59=121,1,IF($A59&gt;121,"",IF($A59&lt;(x+n),INDEX(Aggregattafel_2_O,$A59+1,Geschlecht),IF($A59=(x+n),INDEX(f,1,Geschlecht),IF(AND($A59&gt;(x+n),$A59&lt;(x+n+5)),INDEX(f,2,Geschlecht),1))*INDEX(Selektionstafel_2_O,$A59+1,Geschlecht))*EXP(-(INDEX(F_2_2_O,$A59+1,Geschlecht)*($B59-1999)+INDEX(G,$B59-1998,1)*(INDEX(F_1_2_O,$A59+1,Geschlecht)-INDEX(F_2_2_O,$A59+1,Geschlecht))))))</f>
        <v>0.229084365539107</v>
      </c>
      <c r="D59" s="28" t="n">
        <f aca="false">IF($A59=121,1,IF($A59&gt;121,"",INDEX(Aggregattafel_2_O,$A59+1,Geschlecht)*EXP(-(INDEX(F_2_2_O,$A59+1,Geschlecht)*($B59-1999)+INDEX(G,$B59-1998,1)*(INDEX(F_1_2_O,$A59+1,Geschlecht)-INDEX(F_2_2_O,$A59+1,Geschlecht))))))</f>
        <v>0.229084365539107</v>
      </c>
      <c r="E59" s="28" t="n">
        <f aca="false">IF($A59=121,1,IF($A59&gt;121,"",IF($A59&lt;(x+n),INDEX(Aggregattafel_Bestand,$A59+1,Geschlecht),IF($A59=(x+n),INDEX(f,1,Geschlecht),IF(AND($A59&gt;(x+n),$A59&lt;(x+n+5)),INDEX(f,2,Geschlecht),1))*INDEX(Selektionstafel_Bestand,$A59+1,Geschlecht))*EXP(-(INDEX(F_2_Bestand,$A59+1,Geschlecht)*($B59-1999)+INDEX(G,$B59-1998,1)*(INDEX(F_1_Bestand,$A59+1,Geschlecht)-INDEX(F_2_Bestand,$A59+1,Geschlecht))))))</f>
        <v>0.212266051634583</v>
      </c>
      <c r="F59" s="28" t="n">
        <f aca="false">IF($A59=121,1,IF($A59&gt;121,"",INDEX(Aggregattafel_Bestand,$A59+1,Geschlecht)*EXP(-(INDEX(F_2_Bestand,$A59+1,Geschlecht)*($B59-1999)+INDEX(G,$B59-1998,1)*(INDEX(F_1_Bestand,$A59+1,Geschlecht)-INDEX(F_2_Bestand,$A59+1,Geschlecht))))))</f>
        <v>0.212266051634583</v>
      </c>
      <c r="G59" s="28" t="e">
        <f aca="false">IF($A59=121-h_Bestand,1,IF($A59&gt;121-h_Bestand,"",INDEX(Grundtafel_Bestand,MAX(0,$A59+h_Bestand)+1,Geschlecht)))</f>
        <v>#REF!</v>
      </c>
      <c r="H59" s="28" t="n">
        <f aca="false">IF($A59=121,1,IF($A59&gt;121,"",IF($A59&lt;(x+n),INDEX(Aggregattafel_Bestand,$A59+1,Geschlecht),IF($A59=(x+n),INDEX(f,1,Geschlecht),IF(AND($A59&gt;(x+n),$A59&lt;(x+n+5)),INDEX(f,2,Geschlecht),1))*INDEX(Selektionstafel_Bestand,$A59+1,Geschlecht))*EXP(-INDEX(F_1_Bestand,$A59+1,Geschlecht)*($B59-1999))))</f>
        <v>0.19286256723932</v>
      </c>
      <c r="I59" s="28" t="n">
        <f aca="false">IF($A59=121,1,IF($A59&gt;121,"",INDEX(Aggregattafel_Bestand,$A59+1,Geschlecht)*EXP(-INDEX(F_1_Bestand,$A59+1,Geschlecht)*($B59-1999))))</f>
        <v>0.19286256723932</v>
      </c>
      <c r="J59" s="28" t="e">
        <f aca="false">IF($A59=121-h_B20,1,IF($A59&gt;121-h_B20,"",INDEX(Grundtafel_B20,MAX(0,$A59+h_B20)+1,Geschlecht)))</f>
        <v>#VALUE!</v>
      </c>
      <c r="K59" s="28" t="n">
        <f aca="false">IF($A59=121,1,IF($A59&gt;121,"",IF($A59&lt;(x+n),INDEX(Aggregattafel_1_O,$A59+1,Geschlecht),IF($A59=(x+n),INDEX(f,1,Geschlecht),IF(AND($A59&gt;(x+n),$A59&lt;(x+n+5)),INDEX(f,2,Geschlecht),1))*INDEX(Selektionstafel_1_O,$A59+1,Geschlecht))*EXP(-INDEX(F_1_O,$A59+1,Geschlecht)*($B59-1999))))</f>
        <v>0.156323595050307</v>
      </c>
      <c r="L59" s="28" t="n">
        <f aca="false">IF($A59=121,1,IF($A59&gt;121,"",INDEX(Aggregattafel_1_O,$A59+1,Geschlecht)*EXP(-INDEX(F_1_O,$A59+1,Geschlecht)*($B59-1999))))</f>
        <v>0.156323595050307</v>
      </c>
      <c r="M59" s="28" t="e">
        <f aca="false">IF($A59=121-h_1_O,1,IF($A59&gt;121-h_1_O,"",INDEX(Grundtafel_1_O,MAX(0,$A59+h_1_O)+1,Geschlecht)))</f>
        <v>#REF!</v>
      </c>
    </row>
    <row r="60" customFormat="false" ht="12.1" hidden="false" customHeight="false" outlineLevel="0" collapsed="false">
      <c r="A60" s="27" t="n">
        <f aca="false">IF(AND(A59&lt;121,A59&lt;&gt;""),A59+1,"")</f>
        <v>101</v>
      </c>
      <c r="B60" s="27" t="n">
        <f aca="false">IF(AND($A59&lt;121,$A59&lt;&gt;""),B59+1,"")</f>
        <v>2046</v>
      </c>
      <c r="C60" s="28" t="n">
        <f aca="false">IF($A60=121,1,IF($A60&gt;121,"",IF($A60&lt;(x+n),INDEX(Aggregattafel_2_O,$A60+1,Geschlecht),IF($A60=(x+n),INDEX(f,1,Geschlecht),IF(AND($A60&gt;(x+n),$A60&lt;(x+n+5)),INDEX(f,2,Geschlecht),1))*INDEX(Selektionstafel_2_O,$A60+1,Geschlecht))*EXP(-(INDEX(F_2_2_O,$A60+1,Geschlecht)*($B60-1999)+INDEX(G,$B60-1998,1)*(INDEX(F_1_2_O,$A60+1,Geschlecht)-INDEX(F_2_2_O,$A60+1,Geschlecht))))))</f>
        <v>0.239504832888261</v>
      </c>
      <c r="D60" s="28" t="n">
        <f aca="false">IF($A60=121,1,IF($A60&gt;121,"",INDEX(Aggregattafel_2_O,$A60+1,Geschlecht)*EXP(-(INDEX(F_2_2_O,$A60+1,Geschlecht)*($B60-1999)+INDEX(G,$B60-1998,1)*(INDEX(F_1_2_O,$A60+1,Geschlecht)-INDEX(F_2_2_O,$A60+1,Geschlecht))))))</f>
        <v>0.239504832888261</v>
      </c>
      <c r="E60" s="28" t="n">
        <f aca="false">IF($A60=121,1,IF($A60&gt;121,"",IF($A60&lt;(x+n),INDEX(Aggregattafel_Bestand,$A60+1,Geschlecht),IF($A60=(x+n),INDEX(f,1,Geschlecht),IF(AND($A60&gt;(x+n),$A60&lt;(x+n+5)),INDEX(f,2,Geschlecht),1))*INDEX(Selektionstafel_Bestand,$A60+1,Geschlecht))*EXP(-(INDEX(F_2_Bestand,$A60+1,Geschlecht)*($B60-1999)+INDEX(G,$B60-1998,1)*(INDEX(F_1_Bestand,$A60+1,Geschlecht)-INDEX(F_2_Bestand,$A60+1,Geschlecht))))))</f>
        <v>0.221866074341757</v>
      </c>
      <c r="F60" s="28" t="n">
        <f aca="false">IF($A60=121,1,IF($A60&gt;121,"",INDEX(Aggregattafel_Bestand,$A60+1,Geschlecht)*EXP(-(INDEX(F_2_Bestand,$A60+1,Geschlecht)*($B60-1999)+INDEX(G,$B60-1998,1)*(INDEX(F_1_Bestand,$A60+1,Geschlecht)-INDEX(F_2_Bestand,$A60+1,Geschlecht))))))</f>
        <v>0.221866074341757</v>
      </c>
      <c r="G60" s="28" t="e">
        <f aca="false">IF($A60=121-h_Bestand,1,IF($A60&gt;121-h_Bestand,"",INDEX(Grundtafel_Bestand,MAX(0,$A60+h_Bestand)+1,Geschlecht)))</f>
        <v>#REF!</v>
      </c>
      <c r="H60" s="28" t="n">
        <f aca="false">IF($A60=121,1,IF($A60&gt;121,"",IF($A60&lt;(x+n),INDEX(Aggregattafel_Bestand,$A60+1,Geschlecht),IF($A60=(x+n),INDEX(f,1,Geschlecht),IF(AND($A60&gt;(x+n),$A60&lt;(x+n+5)),INDEX(f,2,Geschlecht),1))*INDEX(Selektionstafel_Bestand,$A60+1,Geschlecht))*EXP(-INDEX(F_1_Bestand,$A60+1,Geschlecht)*($B60-1999))))</f>
        <v>0.201077143131411</v>
      </c>
      <c r="I60" s="28" t="n">
        <f aca="false">IF($A60=121,1,IF($A60&gt;121,"",INDEX(Aggregattafel_Bestand,$A60+1,Geschlecht)*EXP(-INDEX(F_1_Bestand,$A60+1,Geschlecht)*($B60-1999))))</f>
        <v>0.201077143131411</v>
      </c>
      <c r="J60" s="28" t="e">
        <f aca="false">IF($A60=121-h_B20,1,IF($A60&gt;121-h_B20,"",INDEX(Grundtafel_B20,MAX(0,$A60+h_B20)+1,Geschlecht)))</f>
        <v>#VALUE!</v>
      </c>
      <c r="K60" s="28" t="n">
        <f aca="false">IF($A60=121,1,IF($A60&gt;121,"",IF($A60&lt;(x+n),INDEX(Aggregattafel_1_O,$A60+1,Geschlecht),IF($A60=(x+n),INDEX(f,1,Geschlecht),IF(AND($A60&gt;(x+n),$A60&lt;(x+n+5)),INDEX(f,2,Geschlecht),1))*INDEX(Selektionstafel_1_O,$A60+1,Geschlecht))*EXP(-INDEX(F_1_O,$A60+1,Geschlecht)*($B60-1999))))</f>
        <v>0.162610794708886</v>
      </c>
      <c r="L60" s="28" t="n">
        <f aca="false">IF($A60=121,1,IF($A60&gt;121,"",INDEX(Aggregattafel_1_O,$A60+1,Geschlecht)*EXP(-INDEX(F_1_O,$A60+1,Geschlecht)*($B60-1999))))</f>
        <v>0.162610794708886</v>
      </c>
      <c r="M60" s="28" t="e">
        <f aca="false">IF($A60=121-h_1_O,1,IF($A60&gt;121-h_1_O,"",INDEX(Grundtafel_1_O,MAX(0,$A60+h_1_O)+1,Geschlecht)))</f>
        <v>#REF!</v>
      </c>
    </row>
    <row r="61" customFormat="false" ht="12.1" hidden="false" customHeight="false" outlineLevel="0" collapsed="false">
      <c r="A61" s="27" t="n">
        <f aca="false">IF(AND(A60&lt;121,A60&lt;&gt;""),A60+1,"")</f>
        <v>102</v>
      </c>
      <c r="B61" s="27" t="n">
        <f aca="false">IF(AND($A60&lt;121,$A60&lt;&gt;""),B60+1,"")</f>
        <v>2047</v>
      </c>
      <c r="C61" s="28" t="n">
        <f aca="false">IF($A61=121,1,IF($A61&gt;121,"",IF($A61&lt;(x+n),INDEX(Aggregattafel_2_O,$A61+1,Geschlecht),IF($A61=(x+n),INDEX(f,1,Geschlecht),IF(AND($A61&gt;(x+n),$A61&lt;(x+n+5)),INDEX(f,2,Geschlecht),1))*INDEX(Selektionstafel_2_O,$A61+1,Geschlecht))*EXP(-(INDEX(F_2_2_O,$A61+1,Geschlecht)*($B61-1999)+INDEX(G,$B61-1998,1)*(INDEX(F_1_2_O,$A61+1,Geschlecht)-INDEX(F_2_2_O,$A61+1,Geschlecht))))))</f>
        <v>0.24996846214318</v>
      </c>
      <c r="D61" s="28" t="n">
        <f aca="false">IF($A61=121,1,IF($A61&gt;121,"",INDEX(Aggregattafel_2_O,$A61+1,Geschlecht)*EXP(-(INDEX(F_2_2_O,$A61+1,Geschlecht)*($B61-1999)+INDEX(G,$B61-1998,1)*(INDEX(F_1_2_O,$A61+1,Geschlecht)-INDEX(F_2_2_O,$A61+1,Geschlecht))))))</f>
        <v>0.24996846214318</v>
      </c>
      <c r="E61" s="28" t="n">
        <f aca="false">IF($A61=121,1,IF($A61&gt;121,"",IF($A61&lt;(x+n),INDEX(Aggregattafel_Bestand,$A61+1,Geschlecht),IF($A61=(x+n),INDEX(f,1,Geschlecht),IF(AND($A61&gt;(x+n),$A61&lt;(x+n+5)),INDEX(f,2,Geschlecht),1))*INDEX(Selektionstafel_Bestand,$A61+1,Geschlecht))*EXP(-(INDEX(F_2_Bestand,$A61+1,Geschlecht)*($B61-1999)+INDEX(G,$B61-1998,1)*(INDEX(F_1_Bestand,$A61+1,Geschlecht)-INDEX(F_2_Bestand,$A61+1,Geschlecht))))))</f>
        <v>0.231500856917572</v>
      </c>
      <c r="F61" s="28" t="n">
        <f aca="false">IF($A61=121,1,IF($A61&gt;121,"",INDEX(Aggregattafel_Bestand,$A61+1,Geschlecht)*EXP(-(INDEX(F_2_Bestand,$A61+1,Geschlecht)*($B61-1999)+INDEX(G,$B61-1998,1)*(INDEX(F_1_Bestand,$A61+1,Geschlecht)-INDEX(F_2_Bestand,$A61+1,Geschlecht))))))</f>
        <v>0.231500856917572</v>
      </c>
      <c r="G61" s="28" t="e">
        <f aca="false">IF($A61=121-h_Bestand,1,IF($A61&gt;121-h_Bestand,"",INDEX(Grundtafel_Bestand,MAX(0,$A61+h_Bestand)+1,Geschlecht)))</f>
        <v>#REF!</v>
      </c>
      <c r="H61" s="28" t="n">
        <f aca="false">IF($A61=121,1,IF($A61&gt;121,"",IF($A61&lt;(x+n),INDEX(Aggregattafel_Bestand,$A61+1,Geschlecht),IF($A61=(x+n),INDEX(f,1,Geschlecht),IF(AND($A61&gt;(x+n),$A61&lt;(x+n+5)),INDEX(f,2,Geschlecht),1))*INDEX(Selektionstafel_Bestand,$A61+1,Geschlecht))*EXP(-INDEX(F_1_Bestand,$A61+1,Geschlecht)*($B61-1999))))</f>
        <v>0.209280524631795</v>
      </c>
      <c r="I61" s="28" t="n">
        <f aca="false">IF($A61=121,1,IF($A61&gt;121,"",INDEX(Aggregattafel_Bestand,$A61+1,Geschlecht)*EXP(-INDEX(F_1_Bestand,$A61+1,Geschlecht)*($B61-1999))))</f>
        <v>0.209280524631795</v>
      </c>
      <c r="J61" s="28" t="e">
        <f aca="false">IF($A61=121-h_B20,1,IF($A61&gt;121-h_B20,"",INDEX(Grundtafel_B20,MAX(0,$A61+h_B20)+1,Geschlecht)))</f>
        <v>#VALUE!</v>
      </c>
      <c r="K61" s="28" t="n">
        <f aca="false">IF($A61=121,1,IF($A61&gt;121,"",IF($A61&lt;(x+n),INDEX(Aggregattafel_1_O,$A61+1,Geschlecht),IF($A61=(x+n),INDEX(f,1,Geschlecht),IF(AND($A61&gt;(x+n),$A61&lt;(x+n+5)),INDEX(f,2,Geschlecht),1))*INDEX(Selektionstafel_1_O,$A61+1,Geschlecht))*EXP(-INDEX(F_1_O,$A61+1,Geschlecht)*($B61-1999))))</f>
        <v>0.168860728277958</v>
      </c>
      <c r="L61" s="28" t="n">
        <f aca="false">IF($A61=121,1,IF($A61&gt;121,"",INDEX(Aggregattafel_1_O,$A61+1,Geschlecht)*EXP(-INDEX(F_1_O,$A61+1,Geschlecht)*($B61-1999))))</f>
        <v>0.168860728277958</v>
      </c>
      <c r="M61" s="28" t="e">
        <f aca="false">IF($A61=121-h_1_O,1,IF($A61&gt;121-h_1_O,"",INDEX(Grundtafel_1_O,MAX(0,$A61+h_1_O)+1,Geschlecht)))</f>
        <v>#REF!</v>
      </c>
    </row>
    <row r="62" customFormat="false" ht="12.1" hidden="false" customHeight="false" outlineLevel="0" collapsed="false">
      <c r="A62" s="27" t="n">
        <f aca="false">IF(AND(A61&lt;121,A61&lt;&gt;""),A61+1,"")</f>
        <v>103</v>
      </c>
      <c r="B62" s="27" t="n">
        <f aca="false">IF(AND($A61&lt;121,$A61&lt;&gt;""),B61+1,"")</f>
        <v>2048</v>
      </c>
      <c r="C62" s="28" t="n">
        <f aca="false">IF($A62=121,1,IF($A62&gt;121,"",IF($A62&lt;(x+n),INDEX(Aggregattafel_2_O,$A62+1,Geschlecht),IF($A62=(x+n),INDEX(f,1,Geschlecht),IF(AND($A62&gt;(x+n),$A62&lt;(x+n+5)),INDEX(f,2,Geschlecht),1))*INDEX(Selektionstafel_2_O,$A62+1,Geschlecht))*EXP(-(INDEX(F_2_2_O,$A62+1,Geschlecht)*($B62-1999)+INDEX(G,$B62-1998,1)*(INDEX(F_1_2_O,$A62+1,Geschlecht)-INDEX(F_2_2_O,$A62+1,Geschlecht))))))</f>
        <v>0.260473782444677</v>
      </c>
      <c r="D62" s="28" t="n">
        <f aca="false">IF($A62=121,1,IF($A62&gt;121,"",INDEX(Aggregattafel_2_O,$A62+1,Geschlecht)*EXP(-(INDEX(F_2_2_O,$A62+1,Geschlecht)*($B62-1999)+INDEX(G,$B62-1998,1)*(INDEX(F_1_2_O,$A62+1,Geschlecht)-INDEX(F_2_2_O,$A62+1,Geschlecht))))))</f>
        <v>0.260473782444677</v>
      </c>
      <c r="E62" s="28" t="n">
        <f aca="false">IF($A62=121,1,IF($A62&gt;121,"",IF($A62&lt;(x+n),INDEX(Aggregattafel_Bestand,$A62+1,Geschlecht),IF($A62=(x+n),INDEX(f,1,Geschlecht),IF(AND($A62&gt;(x+n),$A62&lt;(x+n+5)),INDEX(f,2,Geschlecht),1))*INDEX(Selektionstafel_Bestand,$A62+1,Geschlecht))*EXP(-(INDEX(F_2_Bestand,$A62+1,Geschlecht)*($B62-1999)+INDEX(G,$B62-1998,1)*(INDEX(F_1_Bestand,$A62+1,Geschlecht)-INDEX(F_2_Bestand,$A62+1,Geschlecht))))))</f>
        <v>0.241169101332797</v>
      </c>
      <c r="F62" s="28" t="n">
        <f aca="false">IF($A62=121,1,IF($A62&gt;121,"",INDEX(Aggregattafel_Bestand,$A62+1,Geschlecht)*EXP(-(INDEX(F_2_Bestand,$A62+1,Geschlecht)*($B62-1999)+INDEX(G,$B62-1998,1)*(INDEX(F_1_Bestand,$A62+1,Geschlecht)-INDEX(F_2_Bestand,$A62+1,Geschlecht))))))</f>
        <v>0.241169101332797</v>
      </c>
      <c r="G62" s="28" t="e">
        <f aca="false">IF($A62=121-h_Bestand,1,IF($A62&gt;121-h_Bestand,"",INDEX(Grundtafel_Bestand,MAX(0,$A62+h_Bestand)+1,Geschlecht)))</f>
        <v>#REF!</v>
      </c>
      <c r="H62" s="28" t="n">
        <f aca="false">IF($A62=121,1,IF($A62&gt;121,"",IF($A62&lt;(x+n),INDEX(Aggregattafel_Bestand,$A62+1,Geschlecht),IF($A62=(x+n),INDEX(f,1,Geschlecht),IF(AND($A62&gt;(x+n),$A62&lt;(x+n+5)),INDEX(f,2,Geschlecht),1))*INDEX(Selektionstafel_Bestand,$A62+1,Geschlecht))*EXP(-INDEX(F_1_Bestand,$A62+1,Geschlecht)*($B62-1999))))</f>
        <v>0.217471466348411</v>
      </c>
      <c r="I62" s="28" t="n">
        <f aca="false">IF($A62=121,1,IF($A62&gt;121,"",INDEX(Aggregattafel_Bestand,$A62+1,Geschlecht)*EXP(-INDEX(F_1_Bestand,$A62+1,Geschlecht)*($B62-1999))))</f>
        <v>0.217471466348411</v>
      </c>
      <c r="J62" s="28" t="e">
        <f aca="false">IF($A62=121-h_B20,1,IF($A62&gt;121-h_B20,"",INDEX(Grundtafel_B20,MAX(0,$A62+h_B20)+1,Geschlecht)))</f>
        <v>#VALUE!</v>
      </c>
      <c r="K62" s="28" t="n">
        <f aca="false">IF($A62=121,1,IF($A62&gt;121,"",IF($A62&lt;(x+n),INDEX(Aggregattafel_1_O,$A62+1,Geschlecht),IF($A62=(x+n),INDEX(f,1,Geschlecht),IF(AND($A62&gt;(x+n),$A62&lt;(x+n+5)),INDEX(f,2,Geschlecht),1))*INDEX(Selektionstafel_1_O,$A62+1,Geschlecht))*EXP(-INDEX(F_1_O,$A62+1,Geschlecht)*($B62-1999))))</f>
        <v>0.175070460980454</v>
      </c>
      <c r="L62" s="28" t="n">
        <f aca="false">IF($A62=121,1,IF($A62&gt;121,"",INDEX(Aggregattafel_1_O,$A62+1,Geschlecht)*EXP(-INDEX(F_1_O,$A62+1,Geschlecht)*($B62-1999))))</f>
        <v>0.175070460980454</v>
      </c>
      <c r="M62" s="28" t="e">
        <f aca="false">IF($A62=121-h_1_O,1,IF($A62&gt;121-h_1_O,"",INDEX(Grundtafel_1_O,MAX(0,$A62+h_1_O)+1,Geschlecht)))</f>
        <v>#REF!</v>
      </c>
    </row>
    <row r="63" customFormat="false" ht="12.1" hidden="false" customHeight="false" outlineLevel="0" collapsed="false">
      <c r="A63" s="27" t="n">
        <f aca="false">IF(AND(A62&lt;121,A62&lt;&gt;""),A62+1,"")</f>
        <v>104</v>
      </c>
      <c r="B63" s="27" t="n">
        <f aca="false">IF(AND($A62&lt;121,$A62&lt;&gt;""),B62+1,"")</f>
        <v>2049</v>
      </c>
      <c r="C63" s="28" t="n">
        <f aca="false">IF($A63=121,1,IF($A63&gt;121,"",IF($A63&lt;(x+n),INDEX(Aggregattafel_2_O,$A63+1,Geschlecht),IF($A63=(x+n),INDEX(f,1,Geschlecht),IF(AND($A63&gt;(x+n),$A63&lt;(x+n+5)),INDEX(f,2,Geschlecht),1))*INDEX(Selektionstafel_2_O,$A63+1,Geschlecht))*EXP(-(INDEX(F_2_2_O,$A63+1,Geschlecht)*($B63-1999)+INDEX(G,$B63-1998,1)*(INDEX(F_1_2_O,$A63+1,Geschlecht)-INDEX(F_2_2_O,$A63+1,Geschlecht))))))</f>
        <v>0.271017316353708</v>
      </c>
      <c r="D63" s="28" t="n">
        <f aca="false">IF($A63=121,1,IF($A63&gt;121,"",INDEX(Aggregattafel_2_O,$A63+1,Geschlecht)*EXP(-(INDEX(F_2_2_O,$A63+1,Geschlecht)*($B63-1999)+INDEX(G,$B63-1998,1)*(INDEX(F_1_2_O,$A63+1,Geschlecht)-INDEX(F_2_2_O,$A63+1,Geschlecht))))))</f>
        <v>0.271017316353708</v>
      </c>
      <c r="E63" s="28" t="n">
        <f aca="false">IF($A63=121,1,IF($A63&gt;121,"",IF($A63&lt;(x+n),INDEX(Aggregattafel_Bestand,$A63+1,Geschlecht),IF($A63=(x+n),INDEX(f,1,Geschlecht),IF(AND($A63&gt;(x+n),$A63&lt;(x+n+5)),INDEX(f,2,Geschlecht),1))*INDEX(Selektionstafel_Bestand,$A63+1,Geschlecht))*EXP(-(INDEX(F_2_Bestand,$A63+1,Geschlecht)*($B63-1999)+INDEX(G,$B63-1998,1)*(INDEX(F_1_Bestand,$A63+1,Geschlecht)-INDEX(F_2_Bestand,$A63+1,Geschlecht))))))</f>
        <v>0.25086752606823</v>
      </c>
      <c r="F63" s="28" t="n">
        <f aca="false">IF($A63=121,1,IF($A63&gt;121,"",INDEX(Aggregattafel_Bestand,$A63+1,Geschlecht)*EXP(-(INDEX(F_2_Bestand,$A63+1,Geschlecht)*($B63-1999)+INDEX(G,$B63-1998,1)*(INDEX(F_1_Bestand,$A63+1,Geschlecht)-INDEX(F_2_Bestand,$A63+1,Geschlecht))))))</f>
        <v>0.25086752606823</v>
      </c>
      <c r="G63" s="28" t="e">
        <f aca="false">IF($A63=121-h_Bestand,1,IF($A63&gt;121-h_Bestand,"",INDEX(Grundtafel_Bestand,MAX(0,$A63+h_Bestand)+1,Geschlecht)))</f>
        <v>#REF!</v>
      </c>
      <c r="H63" s="28" t="n">
        <f aca="false">IF($A63=121,1,IF($A63&gt;121,"",IF($A63&lt;(x+n),INDEX(Aggregattafel_Bestand,$A63+1,Geschlecht),IF($A63=(x+n),INDEX(f,1,Geschlecht),IF(AND($A63&gt;(x+n),$A63&lt;(x+n+5)),INDEX(f,2,Geschlecht),1))*INDEX(Selektionstafel_Bestand,$A63+1,Geschlecht))*EXP(-INDEX(F_1_Bestand,$A63+1,Geschlecht)*($B63-1999))))</f>
        <v>0.225646951250524</v>
      </c>
      <c r="I63" s="28" t="n">
        <f aca="false">IF($A63=121,1,IF($A63&gt;121,"",INDEX(Aggregattafel_Bestand,$A63+1,Geschlecht)*EXP(-INDEX(F_1_Bestand,$A63+1,Geschlecht)*($B63-1999))))</f>
        <v>0.225646951250524</v>
      </c>
      <c r="J63" s="28" t="e">
        <f aca="false">IF($A63=121-h_B20,1,IF($A63&gt;121-h_B20,"",INDEX(Grundtafel_B20,MAX(0,$A63+h_B20)+1,Geschlecht)))</f>
        <v>#VALUE!</v>
      </c>
      <c r="K63" s="28" t="n">
        <f aca="false">IF($A63=121,1,IF($A63&gt;121,"",IF($A63&lt;(x+n),INDEX(Aggregattafel_1_O,$A63+1,Geschlecht),IF($A63=(x+n),INDEX(f,1,Geschlecht),IF(AND($A63&gt;(x+n),$A63&lt;(x+n+5)),INDEX(f,2,Geschlecht),1))*INDEX(Selektionstafel_1_O,$A63+1,Geschlecht))*EXP(-INDEX(F_1_O,$A63+1,Geschlecht)*($B63-1999))))</f>
        <v>0.181239319408588</v>
      </c>
      <c r="L63" s="28" t="n">
        <f aca="false">IF($A63=121,1,IF($A63&gt;121,"",INDEX(Aggregattafel_1_O,$A63+1,Geschlecht)*EXP(-INDEX(F_1_O,$A63+1,Geschlecht)*($B63-1999))))</f>
        <v>0.181239319408588</v>
      </c>
      <c r="M63" s="28" t="e">
        <f aca="false">IF($A63=121-h_1_O,1,IF($A63&gt;121-h_1_O,"",INDEX(Grundtafel_1_O,MAX(0,$A63+h_1_O)+1,Geschlecht)))</f>
        <v>#REF!</v>
      </c>
    </row>
    <row r="64" customFormat="false" ht="12.1" hidden="false" customHeight="false" outlineLevel="0" collapsed="false">
      <c r="A64" s="27" t="n">
        <f aca="false">IF(AND(A63&lt;121,A63&lt;&gt;""),A63+1,"")</f>
        <v>105</v>
      </c>
      <c r="B64" s="27" t="n">
        <f aca="false">IF(AND($A63&lt;121,$A63&lt;&gt;""),B63+1,"")</f>
        <v>2050</v>
      </c>
      <c r="C64" s="28" t="n">
        <f aca="false">IF($A64=121,1,IF($A64&gt;121,"",IF($A64&lt;(x+n),INDEX(Aggregattafel_2_O,$A64+1,Geschlecht),IF($A64=(x+n),INDEX(f,1,Geschlecht),IF(AND($A64&gt;(x+n),$A64&lt;(x+n+5)),INDEX(f,2,Geschlecht),1))*INDEX(Selektionstafel_2_O,$A64+1,Geschlecht))*EXP(-(INDEX(F_2_2_O,$A64+1,Geschlecht)*($B64-1999)+INDEX(G,$B64-1998,1)*(INDEX(F_1_2_O,$A64+1,Geschlecht)-INDEX(F_2_2_O,$A64+1,Geschlecht))))))</f>
        <v>0.281594990703372</v>
      </c>
      <c r="D64" s="28" t="n">
        <f aca="false">IF($A64=121,1,IF($A64&gt;121,"",INDEX(Aggregattafel_2_O,$A64+1,Geschlecht)*EXP(-(INDEX(F_2_2_O,$A64+1,Geschlecht)*($B64-1999)+INDEX(G,$B64-1998,1)*(INDEX(F_1_2_O,$A64+1,Geschlecht)-INDEX(F_2_2_O,$A64+1,Geschlecht))))))</f>
        <v>0.281594990703372</v>
      </c>
      <c r="E64" s="28" t="n">
        <f aca="false">IF($A64=121,1,IF($A64&gt;121,"",IF($A64&lt;(x+n),INDEX(Aggregattafel_Bestand,$A64+1,Geschlecht),IF($A64=(x+n),INDEX(f,1,Geschlecht),IF(AND($A64&gt;(x+n),$A64&lt;(x+n+5)),INDEX(f,2,Geschlecht),1))*INDEX(Selektionstafel_Bestand,$A64+1,Geschlecht))*EXP(-(INDEX(F_2_Bestand,$A64+1,Geschlecht)*($B64-1999)+INDEX(G,$B64-1998,1)*(INDEX(F_1_Bestand,$A64+1,Geschlecht)-INDEX(F_2_Bestand,$A64+1,Geschlecht))))))</f>
        <v>0.260593579573056</v>
      </c>
      <c r="F64" s="28" t="n">
        <f aca="false">IF($A64=121,1,IF($A64&gt;121,"",INDEX(Aggregattafel_Bestand,$A64+1,Geschlecht)*EXP(-(INDEX(F_2_Bestand,$A64+1,Geschlecht)*($B64-1999)+INDEX(G,$B64-1998,1)*(INDEX(F_1_Bestand,$A64+1,Geschlecht)-INDEX(F_2_Bestand,$A64+1,Geschlecht))))))</f>
        <v>0.260593579573056</v>
      </c>
      <c r="G64" s="28" t="e">
        <f aca="false">IF($A64=121-h_Bestand,1,IF($A64&gt;121-h_Bestand,"",INDEX(Grundtafel_Bestand,MAX(0,$A64+h_Bestand)+1,Geschlecht)))</f>
        <v>#REF!</v>
      </c>
      <c r="H64" s="28" t="n">
        <f aca="false">IF($A64=121,1,IF($A64&gt;121,"",IF($A64&lt;(x+n),INDEX(Aggregattafel_Bestand,$A64+1,Geschlecht),IF($A64=(x+n),INDEX(f,1,Geschlecht),IF(AND($A64&gt;(x+n),$A64&lt;(x+n+5)),INDEX(f,2,Geschlecht),1))*INDEX(Selektionstafel_Bestand,$A64+1,Geschlecht))*EXP(-INDEX(F_1_Bestand,$A64+1,Geschlecht)*($B64-1999))))</f>
        <v>0.233804647582055</v>
      </c>
      <c r="I64" s="28" t="n">
        <f aca="false">IF($A64=121,1,IF($A64&gt;121,"",INDEX(Aggregattafel_Bestand,$A64+1,Geschlecht)*EXP(-INDEX(F_1_Bestand,$A64+1,Geschlecht)*($B64-1999))))</f>
        <v>0.233804647582055</v>
      </c>
      <c r="J64" s="28" t="e">
        <f aca="false">IF($A64=121-h_B20,1,IF($A64&gt;121-h_B20,"",INDEX(Grundtafel_B20,MAX(0,$A64+h_B20)+1,Geschlecht)))</f>
        <v>#VALUE!</v>
      </c>
      <c r="K64" s="28" t="n">
        <f aca="false">IF($A64=121,1,IF($A64&gt;121,"",IF($A64&lt;(x+n),INDEX(Aggregattafel_1_O,$A64+1,Geschlecht),IF($A64=(x+n),INDEX(f,1,Geschlecht),IF(AND($A64&gt;(x+n),$A64&lt;(x+n+5)),INDEX(f,2,Geschlecht),1))*INDEX(Selektionstafel_1_O,$A64+1,Geschlecht))*EXP(-INDEX(F_1_O,$A64+1,Geschlecht)*($B64-1999))))</f>
        <v>0.18736454274482</v>
      </c>
      <c r="L64" s="28" t="n">
        <f aca="false">IF($A64=121,1,IF($A64&gt;121,"",INDEX(Aggregattafel_1_O,$A64+1,Geschlecht)*EXP(-INDEX(F_1_O,$A64+1,Geschlecht)*($B64-1999))))</f>
        <v>0.18736454274482</v>
      </c>
      <c r="M64" s="28" t="e">
        <f aca="false">IF($A64=121-h_1_O,1,IF($A64&gt;121-h_1_O,"",INDEX(Grundtafel_1_O,MAX(0,$A64+h_1_O)+1,Geschlecht)))</f>
        <v>#REF!</v>
      </c>
    </row>
    <row r="65" customFormat="false" ht="12.1" hidden="false" customHeight="false" outlineLevel="0" collapsed="false">
      <c r="A65" s="27" t="n">
        <f aca="false">IF(AND(A64&lt;121,A64&lt;&gt;""),A64+1,"")</f>
        <v>106</v>
      </c>
      <c r="B65" s="27" t="n">
        <f aca="false">IF(AND($A64&lt;121,$A64&lt;&gt;""),B64+1,"")</f>
        <v>2051</v>
      </c>
      <c r="C65" s="28" t="n">
        <f aca="false">IF($A65=121,1,IF($A65&gt;121,"",IF($A65&lt;(x+n),INDEX(Aggregattafel_2_O,$A65+1,Geschlecht),IF($A65=(x+n),INDEX(f,1,Geschlecht),IF(AND($A65&gt;(x+n),$A65&lt;(x+n+5)),INDEX(f,2,Geschlecht),1))*INDEX(Selektionstafel_2_O,$A65+1,Geschlecht))*EXP(-(INDEX(F_2_2_O,$A65+1,Geschlecht)*($B65-1999)+INDEX(G,$B65-1998,1)*(INDEX(F_1_2_O,$A65+1,Geschlecht)-INDEX(F_2_2_O,$A65+1,Geschlecht))))))</f>
        <v>0.292203485664444</v>
      </c>
      <c r="D65" s="28" t="n">
        <f aca="false">IF($A65=121,1,IF($A65&gt;121,"",INDEX(Aggregattafel_2_O,$A65+1,Geschlecht)*EXP(-(INDEX(F_2_2_O,$A65+1,Geschlecht)*($B65-1999)+INDEX(G,$B65-1998,1)*(INDEX(F_1_2_O,$A65+1,Geschlecht)-INDEX(F_2_2_O,$A65+1,Geschlecht))))))</f>
        <v>0.292203485664444</v>
      </c>
      <c r="E65" s="28" t="n">
        <f aca="false">IF($A65=121,1,IF($A65&gt;121,"",IF($A65&lt;(x+n),INDEX(Aggregattafel_Bestand,$A65+1,Geschlecht),IF($A65=(x+n),INDEX(f,1,Geschlecht),IF(AND($A65&gt;(x+n),$A65&lt;(x+n+5)),INDEX(f,2,Geschlecht),1))*INDEX(Selektionstafel_Bestand,$A65+1,Geschlecht))*EXP(-(INDEX(F_2_Bestand,$A65+1,Geschlecht)*($B65-1999)+INDEX(G,$B65-1998,1)*(INDEX(F_1_Bestand,$A65+1,Geschlecht)-INDEX(F_2_Bestand,$A65+1,Geschlecht))))))</f>
        <v>0.270342797884655</v>
      </c>
      <c r="F65" s="28" t="n">
        <f aca="false">IF($A65=121,1,IF($A65&gt;121,"",INDEX(Aggregattafel_Bestand,$A65+1,Geschlecht)*EXP(-(INDEX(F_2_Bestand,$A65+1,Geschlecht)*($B65-1999)+INDEX(G,$B65-1998,1)*(INDEX(F_1_Bestand,$A65+1,Geschlecht)-INDEX(F_2_Bestand,$A65+1,Geschlecht))))))</f>
        <v>0.270342797884655</v>
      </c>
      <c r="G65" s="28" t="e">
        <f aca="false">IF($A65=121-h_Bestand,1,IF($A65&gt;121-h_Bestand,"",INDEX(Grundtafel_Bestand,MAX(0,$A65+h_Bestand)+1,Geschlecht)))</f>
        <v>#REF!</v>
      </c>
      <c r="H65" s="28" t="n">
        <f aca="false">IF($A65=121,1,IF($A65&gt;121,"",IF($A65&lt;(x+n),INDEX(Aggregattafel_Bestand,$A65+1,Geschlecht),IF($A65=(x+n),INDEX(f,1,Geschlecht),IF(AND($A65&gt;(x+n),$A65&lt;(x+n+5)),INDEX(f,2,Geschlecht),1))*INDEX(Selektionstafel_Bestand,$A65+1,Geschlecht))*EXP(-INDEX(F_1_Bestand,$A65+1,Geschlecht)*($B65-1999))))</f>
        <v>0.241940535649336</v>
      </c>
      <c r="I65" s="28" t="n">
        <f aca="false">IF($A65=121,1,IF($A65&gt;121,"",INDEX(Aggregattafel_Bestand,$A65+1,Geschlecht)*EXP(-INDEX(F_1_Bestand,$A65+1,Geschlecht)*($B65-1999))))</f>
        <v>0.241940535649336</v>
      </c>
      <c r="J65" s="28" t="e">
        <f aca="false">IF($A65=121-h_B20,1,IF($A65&gt;121-h_B20,"",INDEX(Grundtafel_B20,MAX(0,$A65+h_B20)+1,Geschlecht)))</f>
        <v>#VALUE!</v>
      </c>
      <c r="K65" s="28" t="n">
        <f aca="false">IF($A65=121,1,IF($A65&gt;121,"",IF($A65&lt;(x+n),INDEX(Aggregattafel_1_O,$A65+1,Geschlecht),IF($A65=(x+n),INDEX(f,1,Geschlecht),IF(AND($A65&gt;(x+n),$A65&lt;(x+n+5)),INDEX(f,2,Geschlecht),1))*INDEX(Selektionstafel_1_O,$A65+1,Geschlecht))*EXP(-INDEX(F_1_O,$A65+1,Geschlecht)*($B65-1999))))</f>
        <v>0.193442973984437</v>
      </c>
      <c r="L65" s="28" t="n">
        <f aca="false">IF($A65=121,1,IF($A65&gt;121,"",INDEX(Aggregattafel_1_O,$A65+1,Geschlecht)*EXP(-INDEX(F_1_O,$A65+1,Geschlecht)*($B65-1999))))</f>
        <v>0.193442973984437</v>
      </c>
      <c r="M65" s="28" t="e">
        <f aca="false">IF($A65=121-h_1_O,1,IF($A65&gt;121-h_1_O,"",INDEX(Grundtafel_1_O,MAX(0,$A65+h_1_O)+1,Geschlecht)))</f>
        <v>#REF!</v>
      </c>
    </row>
    <row r="66" customFormat="false" ht="12.1" hidden="false" customHeight="false" outlineLevel="0" collapsed="false">
      <c r="A66" s="27" t="n">
        <f aca="false">IF(AND(A65&lt;121,A65&lt;&gt;""),A65+1,"")</f>
        <v>107</v>
      </c>
      <c r="B66" s="27" t="n">
        <f aca="false">IF(AND($A65&lt;121,$A65&lt;&gt;""),B65+1,"")</f>
        <v>2052</v>
      </c>
      <c r="C66" s="28" t="n">
        <f aca="false">IF($A66=121,1,IF($A66&gt;121,"",IF($A66&lt;(x+n),INDEX(Aggregattafel_2_O,$A66+1,Geschlecht),IF($A66=(x+n),INDEX(f,1,Geschlecht),IF(AND($A66&gt;(x+n),$A66&lt;(x+n+5)),INDEX(f,2,Geschlecht),1))*INDEX(Selektionstafel_2_O,$A66+1,Geschlecht))*EXP(-(INDEX(F_2_2_O,$A66+1,Geschlecht)*($B66-1999)+INDEX(G,$B66-1998,1)*(INDEX(F_1_2_O,$A66+1,Geschlecht)-INDEX(F_2_2_O,$A66+1,Geschlecht))))))</f>
        <v>0.302836262917852</v>
      </c>
      <c r="D66" s="28" t="n">
        <f aca="false">IF($A66=121,1,IF($A66&gt;121,"",INDEX(Aggregattafel_2_O,$A66+1,Geschlecht)*EXP(-(INDEX(F_2_2_O,$A66+1,Geschlecht)*($B66-1999)+INDEX(G,$B66-1998,1)*(INDEX(F_1_2_O,$A66+1,Geschlecht)-INDEX(F_2_2_O,$A66+1,Geschlecht))))))</f>
        <v>0.302836262917852</v>
      </c>
      <c r="E66" s="28" t="n">
        <f aca="false">IF($A66=121,1,IF($A66&gt;121,"",IF($A66&lt;(x+n),INDEX(Aggregattafel_Bestand,$A66+1,Geschlecht),IF($A66=(x+n),INDEX(f,1,Geschlecht),IF(AND($A66&gt;(x+n),$A66&lt;(x+n+5)),INDEX(f,2,Geschlecht),1))*INDEX(Selektionstafel_Bestand,$A66+1,Geschlecht))*EXP(-(INDEX(F_2_Bestand,$A66+1,Geschlecht)*($B66-1999)+INDEX(G,$B66-1998,1)*(INDEX(F_1_Bestand,$A66+1,Geschlecht)-INDEX(F_2_Bestand,$A66+1,Geschlecht))))))</f>
        <v>0.280109528810066</v>
      </c>
      <c r="F66" s="28" t="n">
        <f aca="false">IF($A66=121,1,IF($A66&gt;121,"",INDEX(Aggregattafel_Bestand,$A66+1,Geschlecht)*EXP(-(INDEX(F_2_Bestand,$A66+1,Geschlecht)*($B66-1999)+INDEX(G,$B66-1998,1)*(INDEX(F_1_Bestand,$A66+1,Geschlecht)-INDEX(F_2_Bestand,$A66+1,Geschlecht))))))</f>
        <v>0.280109528810066</v>
      </c>
      <c r="G66" s="28" t="e">
        <f aca="false">IF($A66=121-h_Bestand,1,IF($A66&gt;121-h_Bestand,"",INDEX(Grundtafel_Bestand,MAX(0,$A66+h_Bestand)+1,Geschlecht)))</f>
        <v>#REF!</v>
      </c>
      <c r="H66" s="28" t="n">
        <f aca="false">IF($A66=121,1,IF($A66&gt;121,"",IF($A66&lt;(x+n),INDEX(Aggregattafel_Bestand,$A66+1,Geschlecht),IF($A66=(x+n),INDEX(f,1,Geschlecht),IF(AND($A66&gt;(x+n),$A66&lt;(x+n+5)),INDEX(f,2,Geschlecht),1))*INDEX(Selektionstafel_Bestand,$A66+1,Geschlecht))*EXP(-INDEX(F_1_Bestand,$A66+1,Geschlecht)*($B66-1999))))</f>
        <v>0.250049575699835</v>
      </c>
      <c r="I66" s="28" t="n">
        <f aca="false">IF($A66=121,1,IF($A66&gt;121,"",INDEX(Aggregattafel_Bestand,$A66+1,Geschlecht)*EXP(-INDEX(F_1_Bestand,$A66+1,Geschlecht)*($B66-1999))))</f>
        <v>0.250049575699835</v>
      </c>
      <c r="J66" s="28" t="e">
        <f aca="false">IF($A66=121-h_B20,1,IF($A66&gt;121-h_B20,"",INDEX(Grundtafel_B20,MAX(0,$A66+h_B20)+1,Geschlecht)))</f>
        <v>#VALUE!</v>
      </c>
      <c r="K66" s="28" t="n">
        <f aca="false">IF($A66=121,1,IF($A66&gt;121,"",IF($A66&lt;(x+n),INDEX(Aggregattafel_1_O,$A66+1,Geschlecht),IF($A66=(x+n),INDEX(f,1,Geschlecht),IF(AND($A66&gt;(x+n),$A66&lt;(x+n+5)),INDEX(f,2,Geschlecht),1))*INDEX(Selektionstafel_1_O,$A66+1,Geschlecht))*EXP(-INDEX(F_1_O,$A66+1,Geschlecht)*($B66-1999))))</f>
        <v>0.199472629237793</v>
      </c>
      <c r="L66" s="28" t="n">
        <f aca="false">IF($A66=121,1,IF($A66&gt;121,"",INDEX(Aggregattafel_1_O,$A66+1,Geschlecht)*EXP(-INDEX(F_1_O,$A66+1,Geschlecht)*($B66-1999))))</f>
        <v>0.199472629237793</v>
      </c>
      <c r="M66" s="28" t="e">
        <f aca="false">IF($A66=121-h_1_O,1,IF($A66&gt;121-h_1_O,"",INDEX(Grundtafel_1_O,MAX(0,$A66+h_1_O)+1,Geschlecht)))</f>
        <v>#REF!</v>
      </c>
    </row>
    <row r="67" customFormat="false" ht="12.1" hidden="false" customHeight="false" outlineLevel="0" collapsed="false">
      <c r="A67" s="27" t="n">
        <f aca="false">IF(AND(A66&lt;121,A66&lt;&gt;""),A66+1,"")</f>
        <v>108</v>
      </c>
      <c r="B67" s="27" t="n">
        <f aca="false">IF(AND($A66&lt;121,$A66&lt;&gt;""),B66+1,"")</f>
        <v>2053</v>
      </c>
      <c r="C67" s="28" t="n">
        <f aca="false">IF($A67=121,1,IF($A67&gt;121,"",IF($A67&lt;(x+n),INDEX(Aggregattafel_2_O,$A67+1,Geschlecht),IF($A67=(x+n),INDEX(f,1,Geschlecht),IF(AND($A67&gt;(x+n),$A67&lt;(x+n+5)),INDEX(f,2,Geschlecht),1))*INDEX(Selektionstafel_2_O,$A67+1,Geschlecht))*EXP(-(INDEX(F_2_2_O,$A67+1,Geschlecht)*($B67-1999)+INDEX(G,$B67-1998,1)*(INDEX(F_1_2_O,$A67+1,Geschlecht)-INDEX(F_2_2_O,$A67+1,Geschlecht))))))</f>
        <v>0.31348890915667</v>
      </c>
      <c r="D67" s="28" t="n">
        <f aca="false">IF($A67=121,1,IF($A67&gt;121,"",INDEX(Aggregattafel_2_O,$A67+1,Geschlecht)*EXP(-(INDEX(F_2_2_O,$A67+1,Geschlecht)*($B67-1999)+INDEX(G,$B67-1998,1)*(INDEX(F_1_2_O,$A67+1,Geschlecht)-INDEX(F_2_2_O,$A67+1,Geschlecht))))))</f>
        <v>0.31348890915667</v>
      </c>
      <c r="E67" s="28" t="n">
        <f aca="false">IF($A67=121,1,IF($A67&gt;121,"",IF($A67&lt;(x+n),INDEX(Aggregattafel_Bestand,$A67+1,Geschlecht),IF($A67=(x+n),INDEX(f,1,Geschlecht),IF(AND($A67&gt;(x+n),$A67&lt;(x+n+5)),INDEX(f,2,Geschlecht),1))*INDEX(Selektionstafel_Bestand,$A67+1,Geschlecht))*EXP(-(INDEX(F_2_Bestand,$A67+1,Geschlecht)*($B67-1999)+INDEX(G,$B67-1998,1)*(INDEX(F_1_Bestand,$A67+1,Geschlecht)-INDEX(F_2_Bestand,$A67+1,Geschlecht))))))</f>
        <v>0.289889555683223</v>
      </c>
      <c r="F67" s="28" t="n">
        <f aca="false">IF($A67=121,1,IF($A67&gt;121,"",INDEX(Aggregattafel_Bestand,$A67+1,Geschlecht)*EXP(-(INDEX(F_2_Bestand,$A67+1,Geschlecht)*($B67-1999)+INDEX(G,$B67-1998,1)*(INDEX(F_1_Bestand,$A67+1,Geschlecht)-INDEX(F_2_Bestand,$A67+1,Geschlecht))))))</f>
        <v>0.289889555683223</v>
      </c>
      <c r="G67" s="28" t="e">
        <f aca="false">IF($A67=121-h_Bestand,1,IF($A67&gt;121-h_Bestand,"",INDEX(Grundtafel_Bestand,MAX(0,$A67+h_Bestand)+1,Geschlecht)))</f>
        <v>#REF!</v>
      </c>
      <c r="H67" s="28" t="n">
        <f aca="false">IF($A67=121,1,IF($A67&gt;121,"",IF($A67&lt;(x+n),INDEX(Aggregattafel_Bestand,$A67+1,Geschlecht),IF($A67=(x+n),INDEX(f,1,Geschlecht),IF(AND($A67&gt;(x+n),$A67&lt;(x+n+5)),INDEX(f,2,Geschlecht),1))*INDEX(Selektionstafel_Bestand,$A67+1,Geschlecht))*EXP(-INDEX(F_1_Bestand,$A67+1,Geschlecht)*($B67-1999))))</f>
        <v>0.258128057316341</v>
      </c>
      <c r="I67" s="28" t="n">
        <f aca="false">IF($A67=121,1,IF($A67&gt;121,"",INDEX(Aggregattafel_Bestand,$A67+1,Geschlecht)*EXP(-INDEX(F_1_Bestand,$A67+1,Geschlecht)*($B67-1999))))</f>
        <v>0.258128057316341</v>
      </c>
      <c r="J67" s="28" t="e">
        <f aca="false">IF($A67=121-h_B20,1,IF($A67&gt;121-h_B20,"",INDEX(Grundtafel_B20,MAX(0,$A67+h_B20)+1,Geschlecht)))</f>
        <v>#VALUE!</v>
      </c>
      <c r="K67" s="28" t="n">
        <f aca="false">IF($A67=121,1,IF($A67&gt;121,"",IF($A67&lt;(x+n),INDEX(Aggregattafel_1_O,$A67+1,Geschlecht),IF($A67=(x+n),INDEX(f,1,Geschlecht),IF(AND($A67&gt;(x+n),$A67&lt;(x+n+5)),INDEX(f,2,Geschlecht),1))*INDEX(Selektionstafel_1_O,$A67+1,Geschlecht))*EXP(-INDEX(F_1_O,$A67+1,Geschlecht)*($B67-1999))))</f>
        <v>0.205449080424169</v>
      </c>
      <c r="L67" s="28" t="n">
        <f aca="false">IF($A67=121,1,IF($A67&gt;121,"",INDEX(Aggregattafel_1_O,$A67+1,Geschlecht)*EXP(-INDEX(F_1_O,$A67+1,Geschlecht)*($B67-1999))))</f>
        <v>0.205449080424169</v>
      </c>
      <c r="M67" s="28" t="e">
        <f aca="false">IF($A67=121-h_1_O,1,IF($A67&gt;121-h_1_O,"",INDEX(Grundtafel_1_O,MAX(0,$A67+h_1_O)+1,Geschlecht)))</f>
        <v>#REF!</v>
      </c>
    </row>
    <row r="68" customFormat="false" ht="12.1" hidden="false" customHeight="false" outlineLevel="0" collapsed="false">
      <c r="A68" s="27" t="n">
        <f aca="false">IF(AND(A67&lt;121,A67&lt;&gt;""),A67+1,"")</f>
        <v>109</v>
      </c>
      <c r="B68" s="27" t="n">
        <f aca="false">IF(AND($A67&lt;121,$A67&lt;&gt;""),B67+1,"")</f>
        <v>2054</v>
      </c>
      <c r="C68" s="28" t="n">
        <f aca="false">IF($A68=121,1,IF($A68&gt;121,"",IF($A68&lt;(x+n),INDEX(Aggregattafel_2_O,$A68+1,Geschlecht),IF($A68=(x+n),INDEX(f,1,Geschlecht),IF(AND($A68&gt;(x+n),$A68&lt;(x+n+5)),INDEX(f,2,Geschlecht),1))*INDEX(Selektionstafel_2_O,$A68+1,Geschlecht))*EXP(-(INDEX(F_2_2_O,$A68+1,Geschlecht)*($B68-1999)+INDEX(G,$B68-1998,1)*(INDEX(F_1_2_O,$A68+1,Geschlecht)-INDEX(F_2_2_O,$A68+1,Geschlecht))))))</f>
        <v>0.324152582148738</v>
      </c>
      <c r="D68" s="28" t="n">
        <f aca="false">IF($A68=121,1,IF($A68&gt;121,"",INDEX(Aggregattafel_2_O,$A68+1,Geschlecht)*EXP(-(INDEX(F_2_2_O,$A68+1,Geschlecht)*($B68-1999)+INDEX(G,$B68-1998,1)*(INDEX(F_1_2_O,$A68+1,Geschlecht)-INDEX(F_2_2_O,$A68+1,Geschlecht))))))</f>
        <v>0.324152582148738</v>
      </c>
      <c r="E68" s="28" t="n">
        <f aca="false">IF($A68=121,1,IF($A68&gt;121,"",IF($A68&lt;(x+n),INDEX(Aggregattafel_Bestand,$A68+1,Geschlecht),IF($A68=(x+n),INDEX(f,1,Geschlecht),IF(AND($A68&gt;(x+n),$A68&lt;(x+n+5)),INDEX(f,2,Geschlecht),1))*INDEX(Selektionstafel_Bestand,$A68+1,Geschlecht))*EXP(-(INDEX(F_2_Bestand,$A68+1,Geschlecht)*($B68-1999)+INDEX(G,$B68-1998,1)*(INDEX(F_1_Bestand,$A68+1,Geschlecht)-INDEX(F_2_Bestand,$A68+1,Geschlecht))))))</f>
        <v>0.29967493407584</v>
      </c>
      <c r="F68" s="28" t="n">
        <f aca="false">IF($A68=121,1,IF($A68&gt;121,"",INDEX(Aggregattafel_Bestand,$A68+1,Geschlecht)*EXP(-(INDEX(F_2_Bestand,$A68+1,Geschlecht)*($B68-1999)+INDEX(G,$B68-1998,1)*(INDEX(F_1_Bestand,$A68+1,Geschlecht)-INDEX(F_2_Bestand,$A68+1,Geschlecht))))))</f>
        <v>0.29967493407584</v>
      </c>
      <c r="G68" s="28" t="e">
        <f aca="false">IF($A68=121-h_Bestand,1,IF($A68&gt;121-h_Bestand,"",INDEX(Grundtafel_Bestand,MAX(0,$A68+h_Bestand)+1,Geschlecht)))</f>
        <v>#REF!</v>
      </c>
      <c r="H68" s="28" t="n">
        <f aca="false">IF($A68=121,1,IF($A68&gt;121,"",IF($A68&lt;(x+n),INDEX(Aggregattafel_Bestand,$A68+1,Geschlecht),IF($A68=(x+n),INDEX(f,1,Geschlecht),IF(AND($A68&gt;(x+n),$A68&lt;(x+n+5)),INDEX(f,2,Geschlecht),1))*INDEX(Selektionstafel_Bestand,$A68+1,Geschlecht))*EXP(-INDEX(F_1_Bestand,$A68+1,Geschlecht)*($B68-1999))))</f>
        <v>0.266168996998151</v>
      </c>
      <c r="I68" s="28" t="n">
        <f aca="false">IF($A68=121,1,IF($A68&gt;121,"",INDEX(Aggregattafel_Bestand,$A68+1,Geschlecht)*EXP(-INDEX(F_1_Bestand,$A68+1,Geschlecht)*($B68-1999))))</f>
        <v>0.266168996998151</v>
      </c>
      <c r="J68" s="28" t="e">
        <f aca="false">IF($A68=121-h_B20,1,IF($A68&gt;121-h_B20,"",INDEX(Grundtafel_B20,MAX(0,$A68+h_B20)+1,Geschlecht)))</f>
        <v>#VALUE!</v>
      </c>
      <c r="K68" s="28" t="n">
        <f aca="false">IF($A68=121,1,IF($A68&gt;121,"",IF($A68&lt;(x+n),INDEX(Aggregattafel_1_O,$A68+1,Geschlecht),IF($A68=(x+n),INDEX(f,1,Geschlecht),IF(AND($A68&gt;(x+n),$A68&lt;(x+n+5)),INDEX(f,2,Geschlecht),1))*INDEX(Selektionstafel_1_O,$A68+1,Geschlecht))*EXP(-INDEX(F_1_O,$A68+1,Geschlecht)*($B68-1999))))</f>
        <v>0.211367613874697</v>
      </c>
      <c r="L68" s="28" t="n">
        <f aca="false">IF($A68=121,1,IF($A68&gt;121,"",INDEX(Aggregattafel_1_O,$A68+1,Geschlecht)*EXP(-INDEX(F_1_O,$A68+1,Geschlecht)*($B68-1999))))</f>
        <v>0.211367613874697</v>
      </c>
      <c r="M68" s="28" t="e">
        <f aca="false">IF($A68=121-h_1_O,1,IF($A68&gt;121-h_1_O,"",INDEX(Grundtafel_1_O,MAX(0,$A68+h_1_O)+1,Geschlecht)))</f>
        <v>#REF!</v>
      </c>
    </row>
    <row r="69" customFormat="false" ht="12.1" hidden="false" customHeight="false" outlineLevel="0" collapsed="false">
      <c r="A69" s="27" t="n">
        <f aca="false">IF(AND(A68&lt;121,A68&lt;&gt;""),A68+1,"")</f>
        <v>110</v>
      </c>
      <c r="B69" s="27" t="n">
        <f aca="false">IF(AND($A68&lt;121,$A68&lt;&gt;""),B68+1,"")</f>
        <v>2055</v>
      </c>
      <c r="C69" s="28" t="n">
        <f aca="false">IF($A69=121,1,IF($A69&gt;121,"",IF($A69&lt;(x+n),INDEX(Aggregattafel_2_O,$A69+1,Geschlecht),IF($A69=(x+n),INDEX(f,1,Geschlecht),IF(AND($A69&gt;(x+n),$A69&lt;(x+n+5)),INDEX(f,2,Geschlecht),1))*INDEX(Selektionstafel_2_O,$A69+1,Geschlecht))*EXP(-(INDEX(F_2_2_O,$A69+1,Geschlecht)*($B69-1999)+INDEX(G,$B69-1998,1)*(INDEX(F_1_2_O,$A69+1,Geschlecht)-INDEX(F_2_2_O,$A69+1,Geschlecht))))))</f>
        <v>0.334819965164049</v>
      </c>
      <c r="D69" s="28" t="n">
        <f aca="false">IF($A69=121,1,IF($A69&gt;121,"",INDEX(Aggregattafel_2_O,$A69+1,Geschlecht)*EXP(-(INDEX(F_2_2_O,$A69+1,Geschlecht)*($B69-1999)+INDEX(G,$B69-1998,1)*(INDEX(F_1_2_O,$A69+1,Geschlecht)-INDEX(F_2_2_O,$A69+1,Geschlecht))))))</f>
        <v>0.334819965164049</v>
      </c>
      <c r="E69" s="28" t="n">
        <f aca="false">IF($A69=121,1,IF($A69&gt;121,"",IF($A69&lt;(x+n),INDEX(Aggregattafel_Bestand,$A69+1,Geschlecht),IF($A69=(x+n),INDEX(f,1,Geschlecht),IF(AND($A69&gt;(x+n),$A69&lt;(x+n+5)),INDEX(f,2,Geschlecht),1))*INDEX(Selektionstafel_Bestand,$A69+1,Geschlecht))*EXP(-(INDEX(F_2_Bestand,$A69+1,Geschlecht)*($B69-1999)+INDEX(G,$B69-1998,1)*(INDEX(F_1_Bestand,$A69+1,Geschlecht)-INDEX(F_2_Bestand,$A69+1,Geschlecht))))))</f>
        <v>0.309458575779954</v>
      </c>
      <c r="F69" s="28" t="n">
        <f aca="false">IF($A69=121,1,IF($A69&gt;121,"",INDEX(Aggregattafel_Bestand,$A69+1,Geschlecht)*EXP(-(INDEX(F_2_Bestand,$A69+1,Geschlecht)*($B69-1999)+INDEX(G,$B69-1998,1)*(INDEX(F_1_Bestand,$A69+1,Geschlecht)-INDEX(F_2_Bestand,$A69+1,Geschlecht))))))</f>
        <v>0.309458575779954</v>
      </c>
      <c r="G69" s="28" t="e">
        <f aca="false">IF($A69=121-h_Bestand,1,IF($A69&gt;121-h_Bestand,"",INDEX(Grundtafel_Bestand,MAX(0,$A69+h_Bestand)+1,Geschlecht)))</f>
        <v>#REF!</v>
      </c>
      <c r="H69" s="28" t="n">
        <f aca="false">IF($A69=121,1,IF($A69&gt;121,"",IF($A69&lt;(x+n),INDEX(Aggregattafel_Bestand,$A69+1,Geschlecht),IF($A69=(x+n),INDEX(f,1,Geschlecht),IF(AND($A69&gt;(x+n),$A69&lt;(x+n+5)),INDEX(f,2,Geschlecht),1))*INDEX(Selektionstafel_Bestand,$A69+1,Geschlecht))*EXP(-INDEX(F_1_Bestand,$A69+1,Geschlecht)*($B69-1999))))</f>
        <v>0.274166240832548</v>
      </c>
      <c r="I69" s="28" t="n">
        <f aca="false">IF($A69=121,1,IF($A69&gt;121,"",INDEX(Aggregattafel_Bestand,$A69+1,Geschlecht)*EXP(-INDEX(F_1_Bestand,$A69+1,Geschlecht)*($B69-1999))))</f>
        <v>0.274166240832548</v>
      </c>
      <c r="J69" s="28" t="e">
        <f aca="false">IF($A69=121-h_B20,1,IF($A69&gt;121-h_B20,"",INDEX(Grundtafel_B20,MAX(0,$A69+h_B20)+1,Geschlecht)))</f>
        <v>#VALUE!</v>
      </c>
      <c r="K69" s="28" t="n">
        <f aca="false">IF($A69=121,1,IF($A69&gt;121,"",IF($A69&lt;(x+n),INDEX(Aggregattafel_1_O,$A69+1,Geschlecht),IF($A69=(x+n),INDEX(f,1,Geschlecht),IF(AND($A69&gt;(x+n),$A69&lt;(x+n+5)),INDEX(f,2,Geschlecht),1))*INDEX(Selektionstafel_1_O,$A69+1,Geschlecht))*EXP(-INDEX(F_1_O,$A69+1,Geschlecht)*($B69-1999))))</f>
        <v>0.217223255253972</v>
      </c>
      <c r="L69" s="28" t="n">
        <f aca="false">IF($A69=121,1,IF($A69&gt;121,"",INDEX(Aggregattafel_1_O,$A69+1,Geschlecht)*EXP(-INDEX(F_1_O,$A69+1,Geschlecht)*($B69-1999))))</f>
        <v>0.217223255253972</v>
      </c>
      <c r="M69" s="28" t="e">
        <f aca="false">IF($A69=121-h_1_O,1,IF($A69&gt;121-h_1_O,"",INDEX(Grundtafel_1_O,MAX(0,$A69+h_1_O)+1,Geschlecht)))</f>
        <v>#REF!</v>
      </c>
    </row>
    <row r="70" customFormat="false" ht="12.1" hidden="false" customHeight="false" outlineLevel="0" collapsed="false">
      <c r="A70" s="27" t="n">
        <f aca="false">IF(AND(A69&lt;121,A69&lt;&gt;""),A69+1,"")</f>
        <v>111</v>
      </c>
      <c r="B70" s="27" t="n">
        <f aca="false">IF(AND($A69&lt;121,$A69&lt;&gt;""),B69+1,"")</f>
        <v>2056</v>
      </c>
      <c r="C70" s="28" t="n">
        <f aca="false">IF($A70=121,1,IF($A70&gt;121,"",IF($A70&lt;(x+n),INDEX(Aggregattafel_2_O,$A70+1,Geschlecht),IF($A70=(x+n),INDEX(f,1,Geschlecht),IF(AND($A70&gt;(x+n),$A70&lt;(x+n+5)),INDEX(f,2,Geschlecht),1))*INDEX(Selektionstafel_2_O,$A70+1,Geschlecht))*EXP(-(INDEX(F_2_2_O,$A70+1,Geschlecht)*($B70-1999)+INDEX(G,$B70-1998,1)*(INDEX(F_1_2_O,$A70+1,Geschlecht)-INDEX(F_2_2_O,$A70+1,Geschlecht))))))</f>
        <v>0.345480109824485</v>
      </c>
      <c r="D70" s="28" t="n">
        <f aca="false">IF($A70=121,1,IF($A70&gt;121,"",INDEX(Aggregattafel_2_O,$A70+1,Geschlecht)*EXP(-(INDEX(F_2_2_O,$A70+1,Geschlecht)*($B70-1999)+INDEX(G,$B70-1998,1)*(INDEX(F_1_2_O,$A70+1,Geschlecht)-INDEX(F_2_2_O,$A70+1,Geschlecht))))))</f>
        <v>0.345480109824485</v>
      </c>
      <c r="E70" s="28" t="n">
        <f aca="false">IF($A70=121,1,IF($A70&gt;121,"",IF($A70&lt;(x+n),INDEX(Aggregattafel_Bestand,$A70+1,Geschlecht),IF($A70=(x+n),INDEX(f,1,Geschlecht),IF(AND($A70&gt;(x+n),$A70&lt;(x+n+5)),INDEX(f,2,Geschlecht),1))*INDEX(Selektionstafel_Bestand,$A70+1,Geschlecht))*EXP(-(INDEX(F_2_Bestand,$A70+1,Geschlecht)*($B70-1999)+INDEX(G,$B70-1998,1)*(INDEX(F_1_Bestand,$A70+1,Geschlecht)-INDEX(F_2_Bestand,$A70+1,Geschlecht))))))</f>
        <v>0.31923107524473</v>
      </c>
      <c r="F70" s="28" t="n">
        <f aca="false">IF($A70=121,1,IF($A70&gt;121,"",INDEX(Aggregattafel_Bestand,$A70+1,Geschlecht)*EXP(-(INDEX(F_2_Bestand,$A70+1,Geschlecht)*($B70-1999)+INDEX(G,$B70-1998,1)*(INDEX(F_1_Bestand,$A70+1,Geschlecht)-INDEX(F_2_Bestand,$A70+1,Geschlecht))))))</f>
        <v>0.31923107524473</v>
      </c>
      <c r="G70" s="28" t="e">
        <f aca="false">IF($A70=121-h_Bestand,1,IF($A70&gt;121-h_Bestand,"",INDEX(Grundtafel_Bestand,MAX(0,$A70+h_Bestand)+1,Geschlecht)))</f>
        <v>#REF!</v>
      </c>
      <c r="H70" s="28" t="n">
        <f aca="false">IF($A70=121,1,IF($A70&gt;121,"",IF($A70&lt;(x+n),INDEX(Aggregattafel_Bestand,$A70+1,Geschlecht),IF($A70=(x+n),INDEX(f,1,Geschlecht),IF(AND($A70&gt;(x+n),$A70&lt;(x+n+5)),INDEX(f,2,Geschlecht),1))*INDEX(Selektionstafel_Bestand,$A70+1,Geschlecht))*EXP(-INDEX(F_1_Bestand,$A70+1,Geschlecht)*($B70-1999))))</f>
        <v>0.282111649941658</v>
      </c>
      <c r="I70" s="28" t="n">
        <f aca="false">IF($A70=121,1,IF($A70&gt;121,"",INDEX(Aggregattafel_Bestand,$A70+1,Geschlecht)*EXP(-INDEX(F_1_Bestand,$A70+1,Geschlecht)*($B70-1999))))</f>
        <v>0.282111649941658</v>
      </c>
      <c r="J70" s="28" t="e">
        <f aca="false">IF($A70=121-h_B20,1,IF($A70&gt;121-h_B20,"",INDEX(Grundtafel_B20,MAX(0,$A70+h_B20)+1,Geschlecht)))</f>
        <v>#VALUE!</v>
      </c>
      <c r="K70" s="28" t="n">
        <f aca="false">IF($A70=121,1,IF($A70&gt;121,"",IF($A70&lt;(x+n),INDEX(Aggregattafel_1_O,$A70+1,Geschlecht),IF($A70=(x+n),INDEX(f,1,Geschlecht),IF(AND($A70&gt;(x+n),$A70&lt;(x+n+5)),INDEX(f,2,Geschlecht),1))*INDEX(Selektionstafel_1_O,$A70+1,Geschlecht))*EXP(-INDEX(F_1_O,$A70+1,Geschlecht)*($B70-1999))))</f>
        <v>0.223009817022149</v>
      </c>
      <c r="L70" s="28" t="n">
        <f aca="false">IF($A70=121,1,IF($A70&gt;121,"",INDEX(Aggregattafel_1_O,$A70+1,Geschlecht)*EXP(-INDEX(F_1_O,$A70+1,Geschlecht)*($B70-1999))))</f>
        <v>0.223009817022149</v>
      </c>
      <c r="M70" s="28" t="e">
        <f aca="false">IF($A70=121-h_1_O,1,IF($A70&gt;121-h_1_O,"",INDEX(Grundtafel_1_O,MAX(0,$A70+h_1_O)+1,Geschlecht)))</f>
        <v>#REF!</v>
      </c>
    </row>
    <row r="71" customFormat="false" ht="12.1" hidden="false" customHeight="false" outlineLevel="0" collapsed="false">
      <c r="A71" s="27" t="n">
        <f aca="false">IF(AND(A70&lt;121,A70&lt;&gt;""),A70+1,"")</f>
        <v>112</v>
      </c>
      <c r="B71" s="27" t="n">
        <f aca="false">IF(AND($A70&lt;121,$A70&lt;&gt;""),B70+1,"")</f>
        <v>2057</v>
      </c>
      <c r="C71" s="28" t="n">
        <f aca="false">IF($A71=121,1,IF($A71&gt;121,"",IF($A71&lt;(x+n),INDEX(Aggregattafel_2_O,$A71+1,Geschlecht),IF($A71=(x+n),INDEX(f,1,Geschlecht),IF(AND($A71&gt;(x+n),$A71&lt;(x+n+5)),INDEX(f,2,Geschlecht),1))*INDEX(Selektionstafel_2_O,$A71+1,Geschlecht))*EXP(-(INDEX(F_2_2_O,$A71+1,Geschlecht)*($B71-1999)+INDEX(G,$B71-1998,1)*(INDEX(F_1_2_O,$A71+1,Geschlecht)-INDEX(F_2_2_O,$A71+1,Geschlecht))))))</f>
        <v>0.356121742667706</v>
      </c>
      <c r="D71" s="28" t="n">
        <f aca="false">IF($A71=121,1,IF($A71&gt;121,"",INDEX(Aggregattafel_2_O,$A71+1,Geschlecht)*EXP(-(INDEX(F_2_2_O,$A71+1,Geschlecht)*($B71-1999)+INDEX(G,$B71-1998,1)*(INDEX(F_1_2_O,$A71+1,Geschlecht)-INDEX(F_2_2_O,$A71+1,Geschlecht))))))</f>
        <v>0.356121742667706</v>
      </c>
      <c r="E71" s="28" t="n">
        <f aca="false">IF($A71=121,1,IF($A71&gt;121,"",IF($A71&lt;(x+n),INDEX(Aggregattafel_Bestand,$A71+1,Geschlecht),IF($A71=(x+n),INDEX(f,1,Geschlecht),IF(AND($A71&gt;(x+n),$A71&lt;(x+n+5)),INDEX(f,2,Geschlecht),1))*INDEX(Selektionstafel_Bestand,$A71+1,Geschlecht))*EXP(-(INDEX(F_2_Bestand,$A71+1,Geschlecht)*($B71-1999)+INDEX(G,$B71-1998,1)*(INDEX(F_1_Bestand,$A71+1,Geschlecht)-INDEX(F_2_Bestand,$A71+1,Geschlecht))))))</f>
        <v>0.328981427529248</v>
      </c>
      <c r="F71" s="28" t="n">
        <f aca="false">IF($A71=121,1,IF($A71&gt;121,"",INDEX(Aggregattafel_Bestand,$A71+1,Geschlecht)*EXP(-(INDEX(F_2_Bestand,$A71+1,Geschlecht)*($B71-1999)+INDEX(G,$B71-1998,1)*(INDEX(F_1_Bestand,$A71+1,Geschlecht)-INDEX(F_2_Bestand,$A71+1,Geschlecht))))))</f>
        <v>0.328981427529248</v>
      </c>
      <c r="G71" s="28" t="e">
        <f aca="false">IF($A71=121-h_Bestand,1,IF($A71&gt;121-h_Bestand,"",INDEX(Grundtafel_Bestand,MAX(0,$A71+h_Bestand)+1,Geschlecht)))</f>
        <v>#REF!</v>
      </c>
      <c r="H71" s="28" t="n">
        <f aca="false">IF($A71=121,1,IF($A71&gt;121,"",IF($A71&lt;(x+n),INDEX(Aggregattafel_Bestand,$A71+1,Geschlecht),IF($A71=(x+n),INDEX(f,1,Geschlecht),IF(AND($A71&gt;(x+n),$A71&lt;(x+n+5)),INDEX(f,2,Geschlecht),1))*INDEX(Selektionstafel_Bestand,$A71+1,Geschlecht))*EXP(-INDEX(F_1_Bestand,$A71+1,Geschlecht)*($B71-1999))))</f>
        <v>0.28999575875565</v>
      </c>
      <c r="I71" s="28" t="n">
        <f aca="false">IF($A71=121,1,IF($A71&gt;121,"",INDEX(Aggregattafel_Bestand,$A71+1,Geschlecht)*EXP(-INDEX(F_1_Bestand,$A71+1,Geschlecht)*($B71-1999))))</f>
        <v>0.28999575875565</v>
      </c>
      <c r="J71" s="28" t="e">
        <f aca="false">IF($A71=121-h_B20,1,IF($A71&gt;121-h_B20,"",INDEX(Grundtafel_B20,MAX(0,$A71+h_B20)+1,Geschlecht)))</f>
        <v>#VALUE!</v>
      </c>
      <c r="K71" s="28" t="n">
        <f aca="false">IF($A71=121,1,IF($A71&gt;121,"",IF($A71&lt;(x+n),INDEX(Aggregattafel_1_O,$A71+1,Geschlecht),IF($A71=(x+n),INDEX(f,1,Geschlecht),IF(AND($A71&gt;(x+n),$A71&lt;(x+n+5)),INDEX(f,2,Geschlecht),1))*INDEX(Selektionstafel_1_O,$A71+1,Geschlecht))*EXP(-INDEX(F_1_O,$A71+1,Geschlecht)*($B71-1999))))</f>
        <v>0.228721428723258</v>
      </c>
      <c r="L71" s="28" t="n">
        <f aca="false">IF($A71=121,1,IF($A71&gt;121,"",INDEX(Aggregattafel_1_O,$A71+1,Geschlecht)*EXP(-INDEX(F_1_O,$A71+1,Geschlecht)*($B71-1999))))</f>
        <v>0.228721428723258</v>
      </c>
      <c r="M71" s="28" t="e">
        <f aca="false">IF($A71=121-h_1_O,1,IF($A71&gt;121-h_1_O,"",INDEX(Grundtafel_1_O,MAX(0,$A71+h_1_O)+1,Geschlecht)))</f>
        <v>#REF!</v>
      </c>
    </row>
    <row r="72" customFormat="false" ht="12.1" hidden="false" customHeight="false" outlineLevel="0" collapsed="false">
      <c r="A72" s="27" t="n">
        <f aca="false">IF(AND(A71&lt;121,A71&lt;&gt;""),A71+1,"")</f>
        <v>113</v>
      </c>
      <c r="B72" s="27" t="n">
        <f aca="false">IF(AND($A71&lt;121,$A71&lt;&gt;""),B71+1,"")</f>
        <v>2058</v>
      </c>
      <c r="C72" s="28" t="n">
        <f aca="false">IF($A72=121,1,IF($A72&gt;121,"",IF($A72&lt;(x+n),INDEX(Aggregattafel_2_O,$A72+1,Geschlecht),IF($A72=(x+n),INDEX(f,1,Geschlecht),IF(AND($A72&gt;(x+n),$A72&lt;(x+n+5)),INDEX(f,2,Geschlecht),1))*INDEX(Selektionstafel_2_O,$A72+1,Geschlecht))*EXP(-(INDEX(F_2_2_O,$A72+1,Geschlecht)*($B72-1999)+INDEX(G,$B72-1998,1)*(INDEX(F_1_2_O,$A72+1,Geschlecht)-INDEX(F_2_2_O,$A72+1,Geschlecht))))))</f>
        <v>0.366731397663515</v>
      </c>
      <c r="D72" s="28" t="n">
        <f aca="false">IF($A72=121,1,IF($A72&gt;121,"",INDEX(Aggregattafel_2_O,$A72+1,Geschlecht)*EXP(-(INDEX(F_2_2_O,$A72+1,Geschlecht)*($B72-1999)+INDEX(G,$B72-1998,1)*(INDEX(F_1_2_O,$A72+1,Geschlecht)-INDEX(F_2_2_O,$A72+1,Geschlecht))))))</f>
        <v>0.366731397663515</v>
      </c>
      <c r="E72" s="28" t="n">
        <f aca="false">IF($A72=121,1,IF($A72&gt;121,"",IF($A72&lt;(x+n),INDEX(Aggregattafel_Bestand,$A72+1,Geschlecht),IF($A72=(x+n),INDEX(f,1,Geschlecht),IF(AND($A72&gt;(x+n),$A72&lt;(x+n+5)),INDEX(f,2,Geschlecht),1))*INDEX(Selektionstafel_Bestand,$A72+1,Geschlecht))*EXP(-(INDEX(F_2_Bestand,$A72+1,Geschlecht)*($B72-1999)+INDEX(G,$B72-1998,1)*(INDEX(F_1_Bestand,$A72+1,Geschlecht)-INDEX(F_2_Bestand,$A72+1,Geschlecht))))))</f>
        <v>0.338697715022267</v>
      </c>
      <c r="F72" s="28" t="n">
        <f aca="false">IF($A72=121,1,IF($A72&gt;121,"",INDEX(Aggregattafel_Bestand,$A72+1,Geschlecht)*EXP(-(INDEX(F_2_Bestand,$A72+1,Geschlecht)*($B72-1999)+INDEX(G,$B72-1998,1)*(INDEX(F_1_Bestand,$A72+1,Geschlecht)-INDEX(F_2_Bestand,$A72+1,Geschlecht))))))</f>
        <v>0.338697715022267</v>
      </c>
      <c r="G72" s="28" t="e">
        <f aca="false">IF($A72=121-h_Bestand,1,IF($A72&gt;121-h_Bestand,"",INDEX(Grundtafel_Bestand,MAX(0,$A72+h_Bestand)+1,Geschlecht)))</f>
        <v>#REF!</v>
      </c>
      <c r="H72" s="28" t="n">
        <f aca="false">IF($A72=121,1,IF($A72&gt;121,"",IF($A72&lt;(x+n),INDEX(Aggregattafel_Bestand,$A72+1,Geschlecht),IF($A72=(x+n),INDEX(f,1,Geschlecht),IF(AND($A72&gt;(x+n),$A72&lt;(x+n+5)),INDEX(f,2,Geschlecht),1))*INDEX(Selektionstafel_Bestand,$A72+1,Geschlecht))*EXP(-INDEX(F_1_Bestand,$A72+1,Geschlecht)*($B72-1999))))</f>
        <v>0.297808396063314</v>
      </c>
      <c r="I72" s="28" t="n">
        <f aca="false">IF($A72=121,1,IF($A72&gt;121,"",INDEX(Aggregattafel_Bestand,$A72+1,Geschlecht)*EXP(-INDEX(F_1_Bestand,$A72+1,Geschlecht)*($B72-1999))))</f>
        <v>0.297808396063314</v>
      </c>
      <c r="J72" s="28" t="e">
        <f aca="false">IF($A72=121-h_B20,1,IF($A72&gt;121-h_B20,"",INDEX(Grundtafel_B20,MAX(0,$A72+h_B20)+1,Geschlecht)))</f>
        <v>#VALUE!</v>
      </c>
      <c r="K72" s="28" t="n">
        <f aca="false">IF($A72=121,1,IF($A72&gt;121,"",IF($A72&lt;(x+n),INDEX(Aggregattafel_1_O,$A72+1,Geschlecht),IF($A72=(x+n),INDEX(f,1,Geschlecht),IF(AND($A72&gt;(x+n),$A72&lt;(x+n+5)),INDEX(f,2,Geschlecht),1))*INDEX(Selektionstafel_1_O,$A72+1,Geschlecht))*EXP(-INDEX(F_1_O,$A72+1,Geschlecht)*($B72-1999))))</f>
        <v>0.234349194647518</v>
      </c>
      <c r="L72" s="28" t="n">
        <f aca="false">IF($A72=121,1,IF($A72&gt;121,"",INDEX(Aggregattafel_1_O,$A72+1,Geschlecht)*EXP(-INDEX(F_1_O,$A72+1,Geschlecht)*($B72-1999))))</f>
        <v>0.234349194647518</v>
      </c>
      <c r="M72" s="28" t="e">
        <f aca="false">IF($A72=121-h_1_O,1,IF($A72&gt;121-h_1_O,"",INDEX(Grundtafel_1_O,MAX(0,$A72+h_1_O)+1,Geschlecht)))</f>
        <v>#REF!</v>
      </c>
    </row>
    <row r="73" customFormat="false" ht="12.1" hidden="false" customHeight="false" outlineLevel="0" collapsed="false">
      <c r="A73" s="27" t="n">
        <f aca="false">IF(AND(A72&lt;121,A72&lt;&gt;""),A72+1,"")</f>
        <v>114</v>
      </c>
      <c r="B73" s="27" t="n">
        <f aca="false">IF(AND($A72&lt;121,$A72&lt;&gt;""),B72+1,"")</f>
        <v>2059</v>
      </c>
      <c r="C73" s="28" t="n">
        <f aca="false">IF($A73=121,1,IF($A73&gt;121,"",IF($A73&lt;(x+n),INDEX(Aggregattafel_2_O,$A73+1,Geschlecht),IF($A73=(x+n),INDEX(f,1,Geschlecht),IF(AND($A73&gt;(x+n),$A73&lt;(x+n+5)),INDEX(f,2,Geschlecht),1))*INDEX(Selektionstafel_2_O,$A73+1,Geschlecht))*EXP(-(INDEX(F_2_2_O,$A73+1,Geschlecht)*($B73-1999)+INDEX(G,$B73-1998,1)*(INDEX(F_1_2_O,$A73+1,Geschlecht)-INDEX(F_2_2_O,$A73+1,Geschlecht))))))</f>
        <v>0.377294752296377</v>
      </c>
      <c r="D73" s="28" t="n">
        <f aca="false">IF($A73=121,1,IF($A73&gt;121,"",INDEX(Aggregattafel_2_O,$A73+1,Geschlecht)*EXP(-(INDEX(F_2_2_O,$A73+1,Geschlecht)*($B73-1999)+INDEX(G,$B73-1998,1)*(INDEX(F_1_2_O,$A73+1,Geschlecht)-INDEX(F_2_2_O,$A73+1,Geschlecht))))))</f>
        <v>0.377294752296377</v>
      </c>
      <c r="E73" s="28" t="n">
        <f aca="false">IF($A73=121,1,IF($A73&gt;121,"",IF($A73&lt;(x+n),INDEX(Aggregattafel_Bestand,$A73+1,Geschlecht),IF($A73=(x+n),INDEX(f,1,Geschlecht),IF(AND($A73&gt;(x+n),$A73&lt;(x+n+5)),INDEX(f,2,Geschlecht),1))*INDEX(Selektionstafel_Bestand,$A73+1,Geschlecht))*EXP(-(INDEX(F_2_Bestand,$A73+1,Geschlecht)*($B73-1999)+INDEX(G,$B73-1998,1)*(INDEX(F_1_Bestand,$A73+1,Geschlecht)-INDEX(F_2_Bestand,$A73+1,Geschlecht))))))</f>
        <v>0.34836530587107</v>
      </c>
      <c r="F73" s="28" t="n">
        <f aca="false">IF($A73=121,1,IF($A73&gt;121,"",INDEX(Aggregattafel_Bestand,$A73+1,Geschlecht)*EXP(-(INDEX(F_2_Bestand,$A73+1,Geschlecht)*($B73-1999)+INDEX(G,$B73-1998,1)*(INDEX(F_1_Bestand,$A73+1,Geschlecht)-INDEX(F_2_Bestand,$A73+1,Geschlecht))))))</f>
        <v>0.34836530587107</v>
      </c>
      <c r="G73" s="28" t="e">
        <f aca="false">IF($A73=121-h_Bestand,1,IF($A73&gt;121-h_Bestand,"",INDEX(Grundtafel_Bestand,MAX(0,$A73+h_Bestand)+1,Geschlecht)))</f>
        <v>#REF!</v>
      </c>
      <c r="H73" s="28" t="n">
        <f aca="false">IF($A73=121,1,IF($A73&gt;121,"",IF($A73&lt;(x+n),INDEX(Aggregattafel_Bestand,$A73+1,Geschlecht),IF($A73=(x+n),INDEX(f,1,Geschlecht),IF(AND($A73&gt;(x+n),$A73&lt;(x+n+5)),INDEX(f,2,Geschlecht),1))*INDEX(Selektionstafel_Bestand,$A73+1,Geschlecht))*EXP(-INDEX(F_1_Bestand,$A73+1,Geschlecht)*($B73-1999))))</f>
        <v>0.30553711442381</v>
      </c>
      <c r="I73" s="28" t="n">
        <f aca="false">IF($A73=121,1,IF($A73&gt;121,"",INDEX(Aggregattafel_Bestand,$A73+1,Geschlecht)*EXP(-INDEX(F_1_Bestand,$A73+1,Geschlecht)*($B73-1999))))</f>
        <v>0.30553711442381</v>
      </c>
      <c r="J73" s="28" t="e">
        <f aca="false">IF($A73=121-h_B20,1,IF($A73&gt;121-h_B20,"",INDEX(Grundtafel_B20,MAX(0,$A73+h_B20)+1,Geschlecht)))</f>
        <v>#VALUE!</v>
      </c>
      <c r="K73" s="28" t="n">
        <f aca="false">IF($A73=121,1,IF($A73&gt;121,"",IF($A73&lt;(x+n),INDEX(Aggregattafel_1_O,$A73+1,Geschlecht),IF($A73=(x+n),INDEX(f,1,Geschlecht),IF(AND($A73&gt;(x+n),$A73&lt;(x+n+5)),INDEX(f,2,Geschlecht),1))*INDEX(Selektionstafel_1_O,$A73+1,Geschlecht))*EXP(-INDEX(F_1_O,$A73+1,Geschlecht)*($B73-1999))))</f>
        <v>0.239884213486396</v>
      </c>
      <c r="L73" s="28" t="n">
        <f aca="false">IF($A73=121,1,IF($A73&gt;121,"",INDEX(Aggregattafel_1_O,$A73+1,Geschlecht)*EXP(-INDEX(F_1_O,$A73+1,Geschlecht)*($B73-1999))))</f>
        <v>0.239884213486396</v>
      </c>
      <c r="M73" s="28" t="e">
        <f aca="false">IF($A73=121-h_1_O,1,IF($A73&gt;121-h_1_O,"",INDEX(Grundtafel_1_O,MAX(0,$A73+h_1_O)+1,Geschlecht)))</f>
        <v>#REF!</v>
      </c>
    </row>
    <row r="74" customFormat="false" ht="12.1" hidden="false" customHeight="false" outlineLevel="0" collapsed="false">
      <c r="A74" s="27" t="n">
        <f aca="false">IF(AND(A73&lt;121,A73&lt;&gt;""),A73+1,"")</f>
        <v>115</v>
      </c>
      <c r="B74" s="27" t="n">
        <f aca="false">IF(AND($A73&lt;121,$A73&lt;&gt;""),B73+1,"")</f>
        <v>2060</v>
      </c>
      <c r="C74" s="28" t="n">
        <f aca="false">IF($A74=121,1,IF($A74&gt;121,"",IF($A74&lt;(x+n),INDEX(Aggregattafel_2_O,$A74+1,Geschlecht),IF($A74=(x+n),INDEX(f,1,Geschlecht),IF(AND($A74&gt;(x+n),$A74&lt;(x+n+5)),INDEX(f,2,Geschlecht),1))*INDEX(Selektionstafel_2_O,$A74+1,Geschlecht))*EXP(-(INDEX(F_2_2_O,$A74+1,Geschlecht)*($B74-1999)+INDEX(G,$B74-1998,1)*(INDEX(F_1_2_O,$A74+1,Geschlecht)-INDEX(F_2_2_O,$A74+1,Geschlecht))))))</f>
        <v>0.387792333080835</v>
      </c>
      <c r="D74" s="28" t="n">
        <f aca="false">IF($A74=121,1,IF($A74&gt;121,"",INDEX(Aggregattafel_2_O,$A74+1,Geschlecht)*EXP(-(INDEX(F_2_2_O,$A74+1,Geschlecht)*($B74-1999)+INDEX(G,$B74-1998,1)*(INDEX(F_1_2_O,$A74+1,Geschlecht)-INDEX(F_2_2_O,$A74+1,Geschlecht))))))</f>
        <v>0.387792333080835</v>
      </c>
      <c r="E74" s="28" t="n">
        <f aca="false">IF($A74=121,1,IF($A74&gt;121,"",IF($A74&lt;(x+n),INDEX(Aggregattafel_Bestand,$A74+1,Geschlecht),IF($A74=(x+n),INDEX(f,1,Geschlecht),IF(AND($A74&gt;(x+n),$A74&lt;(x+n+5)),INDEX(f,2,Geschlecht),1))*INDEX(Selektionstafel_Bestand,$A74+1,Geschlecht))*EXP(-(INDEX(F_2_Bestand,$A74+1,Geschlecht)*($B74-1999)+INDEX(G,$B74-1998,1)*(INDEX(F_1_Bestand,$A74+1,Geschlecht)-INDEX(F_2_Bestand,$A74+1,Geschlecht))))))</f>
        <v>0.357967575943724</v>
      </c>
      <c r="F74" s="28" t="n">
        <f aca="false">IF($A74=121,1,IF($A74&gt;121,"",INDEX(Aggregattafel_Bestand,$A74+1,Geschlecht)*EXP(-(INDEX(F_2_Bestand,$A74+1,Geschlecht)*($B74-1999)+INDEX(G,$B74-1998,1)*(INDEX(F_1_Bestand,$A74+1,Geschlecht)-INDEX(F_2_Bestand,$A74+1,Geschlecht))))))</f>
        <v>0.357967575943724</v>
      </c>
      <c r="G74" s="28" t="e">
        <f aca="false">IF($A74=121-h_Bestand,1,IF($A74&gt;121-h_Bestand,"",INDEX(Grundtafel_Bestand,MAX(0,$A74+h_Bestand)+1,Geschlecht)))</f>
        <v>#REF!</v>
      </c>
      <c r="H74" s="28" t="n">
        <f aca="false">IF($A74=121,1,IF($A74&gt;121,"",IF($A74&lt;(x+n),INDEX(Aggregattafel_Bestand,$A74+1,Geschlecht),IF($A74=(x+n),INDEX(f,1,Geschlecht),IF(AND($A74&gt;(x+n),$A74&lt;(x+n+5)),INDEX(f,2,Geschlecht),1))*INDEX(Selektionstafel_Bestand,$A74+1,Geschlecht))*EXP(-INDEX(F_1_Bestand,$A74+1,Geschlecht)*($B74-1999))))</f>
        <v>0.313167851104067</v>
      </c>
      <c r="I74" s="28" t="n">
        <f aca="false">IF($A74=121,1,IF($A74&gt;121,"",INDEX(Aggregattafel_Bestand,$A74+1,Geschlecht)*EXP(-INDEX(F_1_Bestand,$A74+1,Geschlecht)*($B74-1999))))</f>
        <v>0.313167851104067</v>
      </c>
      <c r="J74" s="28" t="e">
        <f aca="false">IF($A74=121-h_B20,1,IF($A74&gt;121-h_B20,"",INDEX(Grundtafel_B20,MAX(0,$A74+h_B20)+1,Geschlecht)))</f>
        <v>#VALUE!</v>
      </c>
      <c r="K74" s="28" t="n">
        <f aca="false">IF($A74=121,1,IF($A74&gt;121,"",IF($A74&lt;(x+n),INDEX(Aggregattafel_1_O,$A74+1,Geschlecht),IF($A74=(x+n),INDEX(f,1,Geschlecht),IF(AND($A74&gt;(x+n),$A74&lt;(x+n+5)),INDEX(f,2,Geschlecht),1))*INDEX(Selektionstafel_1_O,$A74+1,Geschlecht))*EXP(-INDEX(F_1_O,$A74+1,Geschlecht)*($B74-1999))))</f>
        <v>0.245316664748676</v>
      </c>
      <c r="L74" s="28" t="n">
        <f aca="false">IF($A74=121,1,IF($A74&gt;121,"",INDEX(Aggregattafel_1_O,$A74+1,Geschlecht)*EXP(-INDEX(F_1_O,$A74+1,Geschlecht)*($B74-1999))))</f>
        <v>0.245316664748676</v>
      </c>
      <c r="M74" s="28" t="e">
        <f aca="false">IF($A74=121-h_1_O,1,IF($A74&gt;121-h_1_O,"",INDEX(Grundtafel_1_O,MAX(0,$A74+h_1_O)+1,Geschlecht)))</f>
        <v>#REF!</v>
      </c>
    </row>
    <row r="75" customFormat="false" ht="12.1" hidden="false" customHeight="false" outlineLevel="0" collapsed="false">
      <c r="A75" s="27" t="n">
        <f aca="false">IF(AND(A74&lt;121,A74&lt;&gt;""),A74+1,"")</f>
        <v>116</v>
      </c>
      <c r="B75" s="27" t="n">
        <f aca="false">IF(AND($A74&lt;121,$A74&lt;&gt;""),B74+1,"")</f>
        <v>2061</v>
      </c>
      <c r="C75" s="28" t="n">
        <f aca="false">IF($A75=121,1,IF($A75&gt;121,"",IF($A75&lt;(x+n),INDEX(Aggregattafel_2_O,$A75+1,Geschlecht),IF($A75=(x+n),INDEX(f,1,Geschlecht),IF(AND($A75&gt;(x+n),$A75&lt;(x+n+5)),INDEX(f,2,Geschlecht),1))*INDEX(Selektionstafel_2_O,$A75+1,Geschlecht))*EXP(-(INDEX(F_2_2_O,$A75+1,Geschlecht)*($B75-1999)+INDEX(G,$B75-1998,1)*(INDEX(F_1_2_O,$A75+1,Geschlecht)-INDEX(F_2_2_O,$A75+1,Geschlecht))))))</f>
        <v>0.398204632821573</v>
      </c>
      <c r="D75" s="28" t="n">
        <f aca="false">IF($A75=121,1,IF($A75&gt;121,"",INDEX(Aggregattafel_2_O,$A75+1,Geschlecht)*EXP(-(INDEX(F_2_2_O,$A75+1,Geschlecht)*($B75-1999)+INDEX(G,$B75-1998,1)*(INDEX(F_1_2_O,$A75+1,Geschlecht)-INDEX(F_2_2_O,$A75+1,Geschlecht))))))</f>
        <v>0.398204632821573</v>
      </c>
      <c r="E75" s="28" t="n">
        <f aca="false">IF($A75=121,1,IF($A75&gt;121,"",IF($A75&lt;(x+n),INDEX(Aggregattafel_Bestand,$A75+1,Geschlecht),IF($A75=(x+n),INDEX(f,1,Geschlecht),IF(AND($A75&gt;(x+n),$A75&lt;(x+n+5)),INDEX(f,2,Geschlecht),1))*INDEX(Selektionstafel_Bestand,$A75+1,Geschlecht))*EXP(-(INDEX(F_2_Bestand,$A75+1,Geschlecht)*($B75-1999)+INDEX(G,$B75-1998,1)*(INDEX(F_1_Bestand,$A75+1,Geschlecht)-INDEX(F_2_Bestand,$A75+1,Geschlecht))))))</f>
        <v>0.367486599775888</v>
      </c>
      <c r="F75" s="28" t="n">
        <f aca="false">IF($A75=121,1,IF($A75&gt;121,"",INDEX(Aggregattafel_Bestand,$A75+1,Geschlecht)*EXP(-(INDEX(F_2_Bestand,$A75+1,Geschlecht)*($B75-1999)+INDEX(G,$B75-1998,1)*(INDEX(F_1_Bestand,$A75+1,Geschlecht)-INDEX(F_2_Bestand,$A75+1,Geschlecht))))))</f>
        <v>0.367486599775888</v>
      </c>
      <c r="G75" s="28" t="e">
        <f aca="false">IF($A75=121-h_Bestand,1,IF($A75&gt;121-h_Bestand,"",INDEX(Grundtafel_Bestand,MAX(0,$A75+h_Bestand)+1,Geschlecht)))</f>
        <v>#REF!</v>
      </c>
      <c r="H75" s="28" t="n">
        <f aca="false">IF($A75=121,1,IF($A75&gt;121,"",IF($A75&lt;(x+n),INDEX(Aggregattafel_Bestand,$A75+1,Geschlecht),IF($A75=(x+n),INDEX(f,1,Geschlecht),IF(AND($A75&gt;(x+n),$A75&lt;(x+n+5)),INDEX(f,2,Geschlecht),1))*INDEX(Selektionstafel_Bestand,$A75+1,Geschlecht))*EXP(-INDEX(F_1_Bestand,$A75+1,Geschlecht)*($B75-1999))))</f>
        <v>0.320685552179238</v>
      </c>
      <c r="I75" s="28" t="n">
        <f aca="false">IF($A75=121,1,IF($A75&gt;121,"",INDEX(Aggregattafel_Bestand,$A75+1,Geschlecht)*EXP(-INDEX(F_1_Bestand,$A75+1,Geschlecht)*($B75-1999))))</f>
        <v>0.320685552179238</v>
      </c>
      <c r="J75" s="28" t="e">
        <f aca="false">IF($A75=121-h_B20,1,IF($A75&gt;121-h_B20,"",INDEX(Grundtafel_B20,MAX(0,$A75+h_B20)+1,Geschlecht)))</f>
        <v>#VALUE!</v>
      </c>
      <c r="K75" s="28" t="n">
        <f aca="false">IF($A75=121,1,IF($A75&gt;121,"",IF($A75&lt;(x+n),INDEX(Aggregattafel_1_O,$A75+1,Geschlecht),IF($A75=(x+n),INDEX(f,1,Geschlecht),IF(AND($A75&gt;(x+n),$A75&lt;(x+n+5)),INDEX(f,2,Geschlecht),1))*INDEX(Selektionstafel_1_O,$A75+1,Geschlecht))*EXP(-INDEX(F_1_O,$A75+1,Geschlecht)*($B75-1999))))</f>
        <v>0.250634505612916</v>
      </c>
      <c r="L75" s="28" t="n">
        <f aca="false">IF($A75=121,1,IF($A75&gt;121,"",INDEX(Aggregattafel_1_O,$A75+1,Geschlecht)*EXP(-INDEX(F_1_O,$A75+1,Geschlecht)*($B75-1999))))</f>
        <v>0.250634505612916</v>
      </c>
      <c r="M75" s="28" t="e">
        <f aca="false">IF($A75=121-h_1_O,1,IF($A75&gt;121-h_1_O,"",INDEX(Grundtafel_1_O,MAX(0,$A75+h_1_O)+1,Geschlecht)))</f>
        <v>#REF!</v>
      </c>
    </row>
    <row r="76" customFormat="false" ht="12.1" hidden="false" customHeight="false" outlineLevel="0" collapsed="false">
      <c r="A76" s="27" t="n">
        <f aca="false">IF(AND(A75&lt;121,A75&lt;&gt;""),A75+1,"")</f>
        <v>117</v>
      </c>
      <c r="B76" s="27" t="n">
        <f aca="false">IF(AND($A75&lt;121,$A75&lt;&gt;""),B75+1,"")</f>
        <v>2062</v>
      </c>
      <c r="C76" s="28" t="n">
        <f aca="false">IF($A76=121,1,IF($A76&gt;121,"",IF($A76&lt;(x+n),INDEX(Aggregattafel_2_O,$A76+1,Geschlecht),IF($A76=(x+n),INDEX(f,1,Geschlecht),IF(AND($A76&gt;(x+n),$A76&lt;(x+n+5)),INDEX(f,2,Geschlecht),1))*INDEX(Selektionstafel_2_O,$A76+1,Geschlecht))*EXP(-(INDEX(F_2_2_O,$A76+1,Geschlecht)*($B76-1999)+INDEX(G,$B76-1998,1)*(INDEX(F_1_2_O,$A76+1,Geschlecht)-INDEX(F_2_2_O,$A76+1,Geschlecht))))))</f>
        <v>0.408509073342175</v>
      </c>
      <c r="D76" s="28" t="n">
        <f aca="false">IF($A76=121,1,IF($A76&gt;121,"",INDEX(Aggregattafel_2_O,$A76+1,Geschlecht)*EXP(-(INDEX(F_2_2_O,$A76+1,Geschlecht)*($B76-1999)+INDEX(G,$B76-1998,1)*(INDEX(F_1_2_O,$A76+1,Geschlecht)-INDEX(F_2_2_O,$A76+1,Geschlecht))))))</f>
        <v>0.408509073342175</v>
      </c>
      <c r="E76" s="28" t="n">
        <f aca="false">IF($A76=121,1,IF($A76&gt;121,"",IF($A76&lt;(x+n),INDEX(Aggregattafel_Bestand,$A76+1,Geschlecht),IF($A76=(x+n),INDEX(f,1,Geschlecht),IF(AND($A76&gt;(x+n),$A76&lt;(x+n+5)),INDEX(f,2,Geschlecht),1))*INDEX(Selektionstafel_Bestand,$A76+1,Geschlecht))*EXP(-(INDEX(F_2_Bestand,$A76+1,Geschlecht)*($B76-1999)+INDEX(G,$B76-1998,1)*(INDEX(F_1_Bestand,$A76+1,Geschlecht)-INDEX(F_2_Bestand,$A76+1,Geschlecht))))))</f>
        <v>0.376901410138646</v>
      </c>
      <c r="F76" s="28" t="n">
        <f aca="false">IF($A76=121,1,IF($A76&gt;121,"",INDEX(Aggregattafel_Bestand,$A76+1,Geschlecht)*EXP(-(INDEX(F_2_Bestand,$A76+1,Geschlecht)*($B76-1999)+INDEX(G,$B76-1998,1)*(INDEX(F_1_Bestand,$A76+1,Geschlecht)-INDEX(F_2_Bestand,$A76+1,Geschlecht))))))</f>
        <v>0.376901410138646</v>
      </c>
      <c r="G76" s="28" t="e">
        <f aca="false">IF($A76=121-h_Bestand,1,IF($A76&gt;121-h_Bestand,"",INDEX(Grundtafel_Bestand,MAX(0,$A76+h_Bestand)+1,Geschlecht)))</f>
        <v>#REF!</v>
      </c>
      <c r="H76" s="28" t="n">
        <f aca="false">IF($A76=121,1,IF($A76&gt;121,"",IF($A76&lt;(x+n),INDEX(Aggregattafel_Bestand,$A76+1,Geschlecht),IF($A76=(x+n),INDEX(f,1,Geschlecht),IF(AND($A76&gt;(x+n),$A76&lt;(x+n+5)),INDEX(f,2,Geschlecht),1))*INDEX(Selektionstafel_Bestand,$A76+1,Geschlecht))*EXP(-INDEX(F_1_Bestand,$A76+1,Geschlecht)*($B76-1999))))</f>
        <v>0.328072670970041</v>
      </c>
      <c r="I76" s="28" t="n">
        <f aca="false">IF($A76=121,1,IF($A76&gt;121,"",INDEX(Aggregattafel_Bestand,$A76+1,Geschlecht)*EXP(-INDEX(F_1_Bestand,$A76+1,Geschlecht)*($B76-1999))))</f>
        <v>0.328072670970041</v>
      </c>
      <c r="J76" s="28" t="e">
        <f aca="false">IF($A76=121-h_B20,1,IF($A76&gt;121-h_B20,"",INDEX(Grundtafel_B20,MAX(0,$A76+h_B20)+1,Geschlecht)))</f>
        <v>#VALUE!</v>
      </c>
      <c r="K76" s="28" t="n">
        <f aca="false">IF($A76=121,1,IF($A76&gt;121,"",IF($A76&lt;(x+n),INDEX(Aggregattafel_1_O,$A76+1,Geschlecht),IF($A76=(x+n),INDEX(f,1,Geschlecht),IF(AND($A76&gt;(x+n),$A76&lt;(x+n+5)),INDEX(f,2,Geschlecht),1))*INDEX(Selektionstafel_1_O,$A76+1,Geschlecht))*EXP(-INDEX(F_1_O,$A76+1,Geschlecht)*($B76-1999))))</f>
        <v>0.255824984407128</v>
      </c>
      <c r="L76" s="28" t="n">
        <f aca="false">IF($A76=121,1,IF($A76&gt;121,"",INDEX(Aggregattafel_1_O,$A76+1,Geschlecht)*EXP(-INDEX(F_1_O,$A76+1,Geschlecht)*($B76-1999))))</f>
        <v>0.255824984407128</v>
      </c>
      <c r="M76" s="28" t="e">
        <f aca="false">IF($A76=121-h_1_O,1,IF($A76&gt;121-h_1_O,"",INDEX(Grundtafel_1_O,MAX(0,$A76+h_1_O)+1,Geschlecht)))</f>
        <v>#REF!</v>
      </c>
    </row>
    <row r="77" customFormat="false" ht="12.1" hidden="false" customHeight="false" outlineLevel="0" collapsed="false">
      <c r="A77" s="27" t="n">
        <f aca="false">IF(AND(A76&lt;121,A76&lt;&gt;""),A76+1,"")</f>
        <v>118</v>
      </c>
      <c r="B77" s="27" t="n">
        <f aca="false">IF(AND($A76&lt;121,$A76&lt;&gt;""),B76+1,"")</f>
        <v>2063</v>
      </c>
      <c r="C77" s="28" t="n">
        <f aca="false">IF($A77=121,1,IF($A77&gt;121,"",IF($A77&lt;(x+n),INDEX(Aggregattafel_2_O,$A77+1,Geschlecht),IF($A77=(x+n),INDEX(f,1,Geschlecht),IF(AND($A77&gt;(x+n),$A77&lt;(x+n+5)),INDEX(f,2,Geschlecht),1))*INDEX(Selektionstafel_2_O,$A77+1,Geschlecht))*EXP(-(INDEX(F_2_2_O,$A77+1,Geschlecht)*($B77-1999)+INDEX(G,$B77-1998,1)*(INDEX(F_1_2_O,$A77+1,Geschlecht)-INDEX(F_2_2_O,$A77+1,Geschlecht))))))</f>
        <v>0.418678921066684</v>
      </c>
      <c r="D77" s="28" t="n">
        <f aca="false">IF($A77=121,1,IF($A77&gt;121,"",INDEX(Aggregattafel_2_O,$A77+1,Geschlecht)*EXP(-(INDEX(F_2_2_O,$A77+1,Geschlecht)*($B77-1999)+INDEX(G,$B77-1998,1)*(INDEX(F_1_2_O,$A77+1,Geschlecht)-INDEX(F_2_2_O,$A77+1,Geschlecht))))))</f>
        <v>0.418678921066684</v>
      </c>
      <c r="E77" s="28" t="n">
        <f aca="false">IF($A77=121,1,IF($A77&gt;121,"",IF($A77&lt;(x+n),INDEX(Aggregattafel_Bestand,$A77+1,Geschlecht),IF($A77=(x+n),INDEX(f,1,Geschlecht),IF(AND($A77&gt;(x+n),$A77&lt;(x+n+5)),INDEX(f,2,Geschlecht),1))*INDEX(Selektionstafel_Bestand,$A77+1,Geschlecht))*EXP(-(INDEX(F_2_Bestand,$A77+1,Geschlecht)*($B77-1999)+INDEX(G,$B77-1998,1)*(INDEX(F_1_Bestand,$A77+1,Geschlecht)-INDEX(F_2_Bestand,$A77+1,Geschlecht))))))</f>
        <v>0.386186935507594</v>
      </c>
      <c r="F77" s="28" t="n">
        <f aca="false">IF($A77=121,1,IF($A77&gt;121,"",INDEX(Aggregattafel_Bestand,$A77+1,Geschlecht)*EXP(-(INDEX(F_2_Bestand,$A77+1,Geschlecht)*($B77-1999)+INDEX(G,$B77-1998,1)*(INDEX(F_1_Bestand,$A77+1,Geschlecht)-INDEX(F_2_Bestand,$A77+1,Geschlecht))))))</f>
        <v>0.386186935507594</v>
      </c>
      <c r="G77" s="28" t="e">
        <f aca="false">IF($A77=121-h_Bestand,1,IF($A77&gt;121-h_Bestand,"",INDEX(Grundtafel_Bestand,MAX(0,$A77+h_Bestand)+1,Geschlecht)))</f>
        <v>#REF!</v>
      </c>
      <c r="H77" s="28" t="n">
        <f aca="false">IF($A77=121,1,IF($A77&gt;121,"",IF($A77&lt;(x+n),INDEX(Aggregattafel_Bestand,$A77+1,Geschlecht),IF($A77=(x+n),INDEX(f,1,Geschlecht),IF(AND($A77&gt;(x+n),$A77&lt;(x+n+5)),INDEX(f,2,Geschlecht),1))*INDEX(Selektionstafel_Bestand,$A77+1,Geschlecht))*EXP(-INDEX(F_1_Bestand,$A77+1,Geschlecht)*($B77-1999))))</f>
        <v>0.335308277868681</v>
      </c>
      <c r="I77" s="28" t="n">
        <f aca="false">IF($A77=121,1,IF($A77&gt;121,"",INDEX(Aggregattafel_Bestand,$A77+1,Geschlecht)*EXP(-INDEX(F_1_Bestand,$A77+1,Geschlecht)*($B77-1999))))</f>
        <v>0.335308277868681</v>
      </c>
      <c r="J77" s="28" t="e">
        <f aca="false">IF($A77=121-h_B20,1,IF($A77&gt;121-h_B20,"",INDEX(Grundtafel_B20,MAX(0,$A77+h_B20)+1,Geschlecht)))</f>
        <v>#VALUE!</v>
      </c>
      <c r="K77" s="28" t="n">
        <f aca="false">IF($A77=121,1,IF($A77&gt;121,"",IF($A77&lt;(x+n),INDEX(Aggregattafel_1_O,$A77+1,Geschlecht),IF($A77=(x+n),INDEX(f,1,Geschlecht),IF(AND($A77&gt;(x+n),$A77&lt;(x+n+5)),INDEX(f,2,Geschlecht),1))*INDEX(Selektionstafel_1_O,$A77+1,Geschlecht))*EXP(-INDEX(F_1_O,$A77+1,Geschlecht)*($B77-1999))))</f>
        <v>0.260872469638992</v>
      </c>
      <c r="L77" s="28" t="n">
        <f aca="false">IF($A77=121,1,IF($A77&gt;121,"",INDEX(Aggregattafel_1_O,$A77+1,Geschlecht)*EXP(-INDEX(F_1_O,$A77+1,Geschlecht)*($B77-1999))))</f>
        <v>0.260872469638992</v>
      </c>
      <c r="M77" s="28" t="e">
        <f aca="false">IF($A77=121-h_1_O,1,IF($A77&gt;121-h_1_O,"",INDEX(Grundtafel_1_O,MAX(0,$A77+h_1_O)+1,Geschlecht)))</f>
        <v>#REF!</v>
      </c>
    </row>
    <row r="78" customFormat="false" ht="12.1" hidden="false" customHeight="false" outlineLevel="0" collapsed="false">
      <c r="A78" s="27" t="n">
        <f aca="false">IF(AND(A77&lt;121,A77&lt;&gt;""),A77+1,"")</f>
        <v>119</v>
      </c>
      <c r="B78" s="27" t="n">
        <f aca="false">IF(AND($A77&lt;121,$A77&lt;&gt;""),B77+1,"")</f>
        <v>2064</v>
      </c>
      <c r="C78" s="28" t="n">
        <f aca="false">IF($A78=121,1,IF($A78&gt;121,"",IF($A78&lt;(x+n),INDEX(Aggregattafel_2_O,$A78+1,Geschlecht),IF($A78=(x+n),INDEX(f,1,Geschlecht),IF(AND($A78&gt;(x+n),$A78&lt;(x+n+5)),INDEX(f,2,Geschlecht),1))*INDEX(Selektionstafel_2_O,$A78+1,Geschlecht))*EXP(-(INDEX(F_2_2_O,$A78+1,Geschlecht)*($B78-1999)+INDEX(G,$B78-1998,1)*(INDEX(F_1_2_O,$A78+1,Geschlecht)-INDEX(F_2_2_O,$A78+1,Geschlecht))))))</f>
        <v>0.428683455732146</v>
      </c>
      <c r="D78" s="28" t="n">
        <f aca="false">IF($A78=121,1,IF($A78&gt;121,"",INDEX(Aggregattafel_2_O,$A78+1,Geschlecht)*EXP(-(INDEX(F_2_2_O,$A78+1,Geschlecht)*($B78-1999)+INDEX(G,$B78-1998,1)*(INDEX(F_1_2_O,$A78+1,Geschlecht)-INDEX(F_2_2_O,$A78+1,Geschlecht))))))</f>
        <v>0.428683455732146</v>
      </c>
      <c r="E78" s="28" t="n">
        <f aca="false">IF($A78=121,1,IF($A78&gt;121,"",IF($A78&lt;(x+n),INDEX(Aggregattafel_Bestand,$A78+1,Geschlecht),IF($A78=(x+n),INDEX(f,1,Geschlecht),IF(AND($A78&gt;(x+n),$A78&lt;(x+n+5)),INDEX(f,2,Geschlecht),1))*INDEX(Selektionstafel_Bestand,$A78+1,Geschlecht))*EXP(-(INDEX(F_2_Bestand,$A78+1,Geschlecht)*($B78-1999)+INDEX(G,$B78-1998,1)*(INDEX(F_1_Bestand,$A78+1,Geschlecht)-INDEX(F_2_Bestand,$A78+1,Geschlecht))))))</f>
        <v>0.395315353955907</v>
      </c>
      <c r="F78" s="28" t="n">
        <f aca="false">IF($A78=121,1,IF($A78&gt;121,"",INDEX(Aggregattafel_Bestand,$A78+1,Geschlecht)*EXP(-(INDEX(F_2_Bestand,$A78+1,Geschlecht)*($B78-1999)+INDEX(G,$B78-1998,1)*(INDEX(F_1_Bestand,$A78+1,Geschlecht)-INDEX(F_2_Bestand,$A78+1,Geschlecht))))))</f>
        <v>0.395315353955907</v>
      </c>
      <c r="G78" s="28" t="e">
        <f aca="false">IF($A78=121-h_Bestand,1,IF($A78&gt;121-h_Bestand,"",INDEX(Grundtafel_Bestand,MAX(0,$A78+h_Bestand)+1,Geschlecht)))</f>
        <v>#REF!</v>
      </c>
      <c r="H78" s="28" t="n">
        <f aca="false">IF($A78=121,1,IF($A78&gt;121,"",IF($A78&lt;(x+n),INDEX(Aggregattafel_Bestand,$A78+1,Geschlecht),IF($A78=(x+n),INDEX(f,1,Geschlecht),IF(AND($A78&gt;(x+n),$A78&lt;(x+n+5)),INDEX(f,2,Geschlecht),1))*INDEX(Selektionstafel_Bestand,$A78+1,Geschlecht))*EXP(-INDEX(F_1_Bestand,$A78+1,Geschlecht)*($B78-1999))))</f>
        <v>0.342369276647079</v>
      </c>
      <c r="I78" s="28" t="n">
        <f aca="false">IF($A78=121,1,IF($A78&gt;121,"",INDEX(Aggregattafel_Bestand,$A78+1,Geschlecht)*EXP(-INDEX(F_1_Bestand,$A78+1,Geschlecht)*($B78-1999))))</f>
        <v>0.342369276647079</v>
      </c>
      <c r="J78" s="28" t="e">
        <f aca="false">IF($A78=121-h_B20,1,IF($A78&gt;121-h_B20,"",INDEX(Grundtafel_B20,MAX(0,$A78+h_B20)+1,Geschlecht)))</f>
        <v>#VALUE!</v>
      </c>
      <c r="K78" s="28" t="n">
        <f aca="false">IF($A78=121,1,IF($A78&gt;121,"",IF($A78&lt;(x+n),INDEX(Aggregattafel_1_O,$A78+1,Geschlecht),IF($A78=(x+n),INDEX(f,1,Geschlecht),IF(AND($A78&gt;(x+n),$A78&lt;(x+n+5)),INDEX(f,2,Geschlecht),1))*INDEX(Selektionstafel_1_O,$A78+1,Geschlecht))*EXP(-INDEX(F_1_O,$A78+1,Geschlecht)*($B78-1999))))</f>
        <v>0.265760858815322</v>
      </c>
      <c r="L78" s="28" t="n">
        <f aca="false">IF($A78=121,1,IF($A78&gt;121,"",INDEX(Aggregattafel_1_O,$A78+1,Geschlecht)*EXP(-INDEX(F_1_O,$A78+1,Geschlecht)*($B78-1999))))</f>
        <v>0.265760858815322</v>
      </c>
      <c r="M78" s="28" t="e">
        <f aca="false">IF($A78=121-h_1_O,1,IF($A78&gt;121-h_1_O,"",INDEX(Grundtafel_1_O,MAX(0,$A78+h_1_O)+1,Geschlecht)))</f>
        <v>#REF!</v>
      </c>
    </row>
    <row r="79" customFormat="false" ht="12.1" hidden="false" customHeight="false" outlineLevel="0" collapsed="false">
      <c r="A79" s="27" t="n">
        <f aca="false">IF(AND(A78&lt;121,A78&lt;&gt;""),A78+1,"")</f>
        <v>120</v>
      </c>
      <c r="B79" s="27" t="n">
        <f aca="false">IF(AND($A78&lt;121,$A78&lt;&gt;""),B78+1,"")</f>
        <v>2065</v>
      </c>
      <c r="C79" s="28" t="n">
        <f aca="false">IF($A79=121,1,IF($A79&gt;121,"",IF($A79&lt;(x+n),INDEX(Aggregattafel_2_O,$A79+1,Geschlecht),IF($A79=(x+n),INDEX(f,1,Geschlecht),IF(AND($A79&gt;(x+n),$A79&lt;(x+n+5)),INDEX(f,2,Geschlecht),1))*INDEX(Selektionstafel_2_O,$A79+1,Geschlecht))*EXP(-(INDEX(F_2_2_O,$A79+1,Geschlecht)*($B79-1999)+INDEX(G,$B79-1998,1)*(INDEX(F_1_2_O,$A79+1,Geschlecht)-INDEX(F_2_2_O,$A79+1,Geschlecht))))))</f>
        <v>0.438490520334259</v>
      </c>
      <c r="D79" s="28" t="n">
        <f aca="false">IF($A79=121,1,IF($A79&gt;121,"",INDEX(Aggregattafel_2_O,$A79+1,Geschlecht)*EXP(-(INDEX(F_2_2_O,$A79+1,Geschlecht)*($B79-1999)+INDEX(G,$B79-1998,1)*(INDEX(F_1_2_O,$A79+1,Geschlecht)-INDEX(F_2_2_O,$A79+1,Geschlecht))))))</f>
        <v>0.438490520334259</v>
      </c>
      <c r="E79" s="28" t="n">
        <f aca="false">IF($A79=121,1,IF($A79&gt;121,"",IF($A79&lt;(x+n),INDEX(Aggregattafel_Bestand,$A79+1,Geschlecht),IF($A79=(x+n),INDEX(f,1,Geschlecht),IF(AND($A79&gt;(x+n),$A79&lt;(x+n+5)),INDEX(f,2,Geschlecht),1))*INDEX(Selektionstafel_Bestand,$A79+1,Geschlecht))*EXP(-(INDEX(F_2_Bestand,$A79+1,Geschlecht)*($B79-1999)+INDEX(G,$B79-1998,1)*(INDEX(F_1_Bestand,$A79+1,Geschlecht)-INDEX(F_2_Bestand,$A79+1,Geschlecht))))))</f>
        <v>0.404256801540782</v>
      </c>
      <c r="F79" s="28" t="n">
        <f aca="false">IF($A79=121,1,IF($A79&gt;121,"",INDEX(Aggregattafel_Bestand,$A79+1,Geschlecht)*EXP(-(INDEX(F_2_Bestand,$A79+1,Geschlecht)*($B79-1999)+INDEX(G,$B79-1998,1)*(INDEX(F_1_Bestand,$A79+1,Geschlecht)-INDEX(F_2_Bestand,$A79+1,Geschlecht))))))</f>
        <v>0.404256801540782</v>
      </c>
      <c r="G79" s="28" t="e">
        <f aca="false">IF($A79=121-h_Bestand,1,IF($A79&gt;121-h_Bestand,"",INDEX(Grundtafel_Bestand,MAX(0,$A79+h_Bestand)+1,Geschlecht)))</f>
        <v>#REF!</v>
      </c>
      <c r="H79" s="28" t="n">
        <f aca="false">IF($A79=121,1,IF($A79&gt;121,"",IF($A79&lt;(x+n),INDEX(Aggregattafel_Bestand,$A79+1,Geschlecht),IF($A79=(x+n),INDEX(f,1,Geschlecht),IF(AND($A79&gt;(x+n),$A79&lt;(x+n+5)),INDEX(f,2,Geschlecht),1))*INDEX(Selektionstafel_Bestand,$A79+1,Geschlecht))*EXP(-INDEX(F_1_Bestand,$A79+1,Geschlecht)*($B79-1999))))</f>
        <v>0.349231045062853</v>
      </c>
      <c r="I79" s="28" t="n">
        <f aca="false">IF($A79=121,1,IF($A79&gt;121,"",INDEX(Aggregattafel_Bestand,$A79+1,Geschlecht)*EXP(-INDEX(F_1_Bestand,$A79+1,Geschlecht)*($B79-1999))))</f>
        <v>0.349231045062853</v>
      </c>
      <c r="J79" s="28" t="e">
        <f aca="false">IF($A79=121-h_B20,1,IF($A79&gt;121-h_B20,"",INDEX(Grundtafel_B20,MAX(0,$A79+h_B20)+1,Geschlecht)))</f>
        <v>#VALUE!</v>
      </c>
      <c r="K79" s="28" t="n">
        <f aca="false">IF($A79=121,1,IF($A79&gt;121,"",IF($A79&lt;(x+n),INDEX(Aggregattafel_1_O,$A79+1,Geschlecht),IF($A79=(x+n),INDEX(f,1,Geschlecht),IF(AND($A79&gt;(x+n),$A79&lt;(x+n+5)),INDEX(f,2,Geschlecht),1))*INDEX(Selektionstafel_1_O,$A79+1,Geschlecht))*EXP(-INDEX(F_1_O,$A79+1,Geschlecht)*($B79-1999))))</f>
        <v>0.270471018293466</v>
      </c>
      <c r="L79" s="28" t="n">
        <f aca="false">IF($A79=121,1,IF($A79&gt;121,"",INDEX(Aggregattafel_1_O,$A79+1,Geschlecht)*EXP(-INDEX(F_1_O,$A79+1,Geschlecht)*($B79-1999))))</f>
        <v>0.270471018293466</v>
      </c>
      <c r="M79" s="28" t="e">
        <f aca="false">IF($A79=121-h_1_O,1,IF($A79&gt;121-h_1_O,"",INDEX(Grundtafel_1_O,MAX(0,$A79+h_1_O)+1,Geschlecht)))</f>
        <v>#REF!</v>
      </c>
    </row>
    <row r="80" customFormat="false" ht="12.1" hidden="false" customHeight="false" outlineLevel="0" collapsed="false">
      <c r="A80" s="27" t="n">
        <f aca="false">IF(AND(A79&lt;121,A79&lt;&gt;""),A79+1,"")</f>
        <v>121</v>
      </c>
      <c r="B80" s="27" t="n">
        <f aca="false">IF(AND($A79&lt;121,$A79&lt;&gt;""),B79+1,"")</f>
        <v>2066</v>
      </c>
      <c r="C80" s="28" t="n">
        <f aca="false">IF($A80=121,1,IF($A80&gt;121,"",IF($A80&lt;(x+n),INDEX(Aggregattafel_2_O,$A80+1,Geschlecht),IF($A80=(x+n),INDEX(f,1,Geschlecht),IF(AND($A80&gt;(x+n),$A80&lt;(x+n+5)),INDEX(f,2,Geschlecht),1))*INDEX(Selektionstafel_2_O,$A80+1,Geschlecht))*EXP(-(INDEX(F_2_2_O,$A80+1,Geschlecht)*($B80-1999)+INDEX(G,$B80-1998,1)*(INDEX(F_1_2_O,$A80+1,Geschlecht)-INDEX(F_2_2_O,$A80+1,Geschlecht))))))</f>
        <v>1</v>
      </c>
      <c r="D80" s="28" t="n">
        <f aca="false">IF($A80=121,1,IF($A80&gt;121,"",INDEX(Aggregattafel_2_O,$A80+1,Geschlecht)*EXP(-(INDEX(F_2_2_O,$A80+1,Geschlecht)*($B80-1999)+INDEX(G,$B80-1998,1)*(INDEX(F_1_2_O,$A80+1,Geschlecht)-INDEX(F_2_2_O,$A80+1,Geschlecht))))))</f>
        <v>1</v>
      </c>
      <c r="E80" s="28" t="n">
        <f aca="false">IF($A80=121,1,IF($A80&gt;121,"",IF($A80&lt;(x+n),INDEX(Aggregattafel_Bestand,$A80+1,Geschlecht),IF($A80=(x+n),INDEX(f,1,Geschlecht),IF(AND($A80&gt;(x+n),$A80&lt;(x+n+5)),INDEX(f,2,Geschlecht),1))*INDEX(Selektionstafel_Bestand,$A80+1,Geschlecht))*EXP(-(INDEX(F_2_Bestand,$A80+1,Geschlecht)*($B80-1999)+INDEX(G,$B80-1998,1)*(INDEX(F_1_Bestand,$A80+1,Geschlecht)-INDEX(F_2_Bestand,$A80+1,Geschlecht))))))</f>
        <v>1</v>
      </c>
      <c r="F80" s="28" t="n">
        <f aca="false">IF($A80=121,1,IF($A80&gt;121,"",INDEX(Aggregattafel_Bestand,$A80+1,Geschlecht)*EXP(-(INDEX(F_2_Bestand,$A80+1,Geschlecht)*($B80-1999)+INDEX(G,$B80-1998,1)*(INDEX(F_1_Bestand,$A80+1,Geschlecht)-INDEX(F_2_Bestand,$A80+1,Geschlecht))))))</f>
        <v>1</v>
      </c>
      <c r="G80" s="28" t="e">
        <f aca="false">IF($A80=121-h_Bestand,1,IF($A80&gt;121-h_Bestand,"",INDEX(Grundtafel_Bestand,MAX(0,$A80+h_Bestand)+1,Geschlecht)))</f>
        <v>#REF!</v>
      </c>
      <c r="H80" s="28" t="n">
        <f aca="false">IF($A80=121,1,IF($A80&gt;121,"",IF($A80&lt;(x+n),INDEX(Aggregattafel_Bestand,$A80+1,Geschlecht),IF($A80=(x+n),INDEX(f,1,Geschlecht),IF(AND($A80&gt;(x+n),$A80&lt;(x+n+5)),INDEX(f,2,Geschlecht),1))*INDEX(Selektionstafel_Bestand,$A80+1,Geschlecht))*EXP(-INDEX(F_1_Bestand,$A80+1,Geschlecht)*($B80-1999))))</f>
        <v>1</v>
      </c>
      <c r="I80" s="28" t="n">
        <f aca="false">IF($A80=121,1,IF($A80&gt;121,"",INDEX(Aggregattafel_Bestand,$A80+1,Geschlecht)*EXP(-INDEX(F_1_Bestand,$A80+1,Geschlecht)*($B80-1999))))</f>
        <v>1</v>
      </c>
      <c r="J80" s="28" t="e">
        <f aca="false">IF($A80=121-h_B20,1,IF($A80&gt;121-h_B20,"",INDEX(Grundtafel_B20,MAX(0,$A80+h_B20)+1,Geschlecht)))</f>
        <v>#VALUE!</v>
      </c>
      <c r="K80" s="28" t="n">
        <f aca="false">IF($A80=121,1,IF($A80&gt;121,"",IF($A80&lt;(x+n),INDEX(Aggregattafel_1_O,$A80+1,Geschlecht),IF($A80=(x+n),INDEX(f,1,Geschlecht),IF(AND($A80&gt;(x+n),$A80&lt;(x+n+5)),INDEX(f,2,Geschlecht),1))*INDEX(Selektionstafel_1_O,$A80+1,Geschlecht))*EXP(-INDEX(F_1_O,$A80+1,Geschlecht)*($B80-1999))))</f>
        <v>1</v>
      </c>
      <c r="L80" s="28" t="n">
        <f aca="false">IF($A80=121,1,IF($A80&gt;121,"",INDEX(Aggregattafel_1_O,$A80+1,Geschlecht)*EXP(-INDEX(F_1_O,$A80+1,Geschlecht)*($B80-1999))))</f>
        <v>1</v>
      </c>
      <c r="M80" s="28" t="e">
        <f aca="false">IF($A80=121-h_1_O,1,IF($A80&gt;121-h_1_O,"",INDEX(Grundtafel_1_O,MAX(0,$A80+h_1_O)+1,Geschlecht)))</f>
        <v>#REF!</v>
      </c>
    </row>
    <row r="81" customFormat="false" ht="12.1" hidden="false" customHeight="false" outlineLevel="0" collapsed="false">
      <c r="A81" s="27" t="str">
        <f aca="false">IF(AND(A80&lt;121,A80&lt;&gt;""),A80+1,"")</f>
        <v/>
      </c>
      <c r="B81" s="27" t="str">
        <f aca="false">IF(AND($A80&lt;121,$A80&lt;&gt;""),B80+1,"")</f>
        <v/>
      </c>
      <c r="C81" s="28" t="str">
        <f aca="false">IF($A81=121,1,IF($A81&gt;121,"",IF($A81&lt;(x+n),INDEX(Aggregattafel_2_O,$A81+1,Geschlecht),IF($A81=(x+n),INDEX(f,1,Geschlecht),IF(AND($A81&gt;(x+n),$A81&lt;(x+n+5)),INDEX(f,2,Geschlecht),1))*INDEX(Selektionstafel_2_O,$A81+1,Geschlecht))*EXP(-(INDEX(F_2_2_O,$A81+1,Geschlecht)*($B81-1999)+INDEX(G,$B81-1998,1)*(INDEX(F_1_2_O,$A81+1,Geschlecht)-INDEX(F_2_2_O,$A81+1,Geschlecht))))))</f>
        <v/>
      </c>
      <c r="D81" s="28" t="str">
        <f aca="false">IF($A81=121,1,IF($A81&gt;121,"",INDEX(Aggregattafel_2_O,$A81+1,Geschlecht)*EXP(-(INDEX(F_2_2_O,$A81+1,Geschlecht)*($B81-1999)+INDEX(G,$B81-1998,1)*(INDEX(F_1_2_O,$A81+1,Geschlecht)-INDEX(F_2_2_O,$A81+1,Geschlecht))))))</f>
        <v/>
      </c>
      <c r="E81" s="28" t="str">
        <f aca="false">IF($A81=121,1,IF($A81&gt;121,"",IF($A81&lt;(x+n),INDEX(Aggregattafel_Bestand,$A81+1,Geschlecht),IF($A81=(x+n),INDEX(f,1,Geschlecht),IF(AND($A81&gt;(x+n),$A81&lt;(x+n+5)),INDEX(f,2,Geschlecht),1))*INDEX(Selektionstafel_Bestand,$A81+1,Geschlecht))*EXP(-(INDEX(F_2_Bestand,$A81+1,Geschlecht)*($B81-1999)+INDEX(G,$B81-1998,1)*(INDEX(F_1_Bestand,$A81+1,Geschlecht)-INDEX(F_2_Bestand,$A81+1,Geschlecht))))))</f>
        <v/>
      </c>
      <c r="F81" s="28" t="str">
        <f aca="false">IF($A81=121,1,IF($A81&gt;121,"",INDEX(Aggregattafel_Bestand,$A81+1,Geschlecht)*EXP(-(INDEX(F_2_Bestand,$A81+1,Geschlecht)*($B81-1999)+INDEX(G,$B81-1998,1)*(INDEX(F_1_Bestand,$A81+1,Geschlecht)-INDEX(F_2_Bestand,$A81+1,Geschlecht))))))</f>
        <v/>
      </c>
      <c r="G81" s="28" t="e">
        <f aca="false">IF($A81=121-h_Bestand,1,IF($A81&gt;121-h_Bestand,"",INDEX(Grundtafel_Bestand,MAX(0,$A81+h_Bestand)+1,Geschlecht)))</f>
        <v>#REF!</v>
      </c>
      <c r="H81" s="28" t="str">
        <f aca="false">IF($A81=121,1,IF($A81&gt;121,"",IF($A81&lt;(x+n),INDEX(Aggregattafel_Bestand,$A81+1,Geschlecht),IF($A81=(x+n),INDEX(f,1,Geschlecht),IF(AND($A81&gt;(x+n),$A81&lt;(x+n+5)),INDEX(f,2,Geschlecht),1))*INDEX(Selektionstafel_Bestand,$A81+1,Geschlecht))*EXP(-INDEX(F_1_Bestand,$A81+1,Geschlecht)*($B81-1999))))</f>
        <v/>
      </c>
      <c r="I81" s="28" t="str">
        <f aca="false">IF($A81=121,1,IF($A81&gt;121,"",INDEX(Aggregattafel_Bestand,$A81+1,Geschlecht)*EXP(-INDEX(F_1_Bestand,$A81+1,Geschlecht)*($B81-1999))))</f>
        <v/>
      </c>
      <c r="J81" s="28" t="e">
        <f aca="false">IF($A81=121-h_B20,1,IF($A81&gt;121-h_B20,"",INDEX(Grundtafel_B20,MAX(0,$A81+h_B20)+1,Geschlecht)))</f>
        <v>#VALUE!</v>
      </c>
      <c r="K81" s="28" t="str">
        <f aca="false">IF($A81=121,1,IF($A81&gt;121,"",IF($A81&lt;(x+n),INDEX(Aggregattafel_1_O,$A81+1,Geschlecht),IF($A81=(x+n),INDEX(f,1,Geschlecht),IF(AND($A81&gt;(x+n),$A81&lt;(x+n+5)),INDEX(f,2,Geschlecht),1))*INDEX(Selektionstafel_1_O,$A81+1,Geschlecht))*EXP(-INDEX(F_1_O,$A81+1,Geschlecht)*($B81-1999))))</f>
        <v/>
      </c>
      <c r="L81" s="28" t="str">
        <f aca="false">IF($A81=121,1,IF($A81&gt;121,"",INDEX(Aggregattafel_1_O,$A81+1,Geschlecht)*EXP(-INDEX(F_1_O,$A81+1,Geschlecht)*($B81-1999))))</f>
        <v/>
      </c>
      <c r="M81" s="28" t="e">
        <f aca="false">IF($A81=121-h_1_O,1,IF($A81&gt;121-h_1_O,"",INDEX(Grundtafel_1_O,MAX(0,$A81+h_1_O)+1,Geschlecht)))</f>
        <v>#REF!</v>
      </c>
    </row>
    <row r="82" customFormat="false" ht="12.1" hidden="false" customHeight="false" outlineLevel="0" collapsed="false">
      <c r="A82" s="27" t="str">
        <f aca="false">IF(AND(A81&lt;121,A81&lt;&gt;""),A81+1,"")</f>
        <v/>
      </c>
      <c r="B82" s="27" t="str">
        <f aca="false">IF(AND($A81&lt;121,$A81&lt;&gt;""),B81+1,"")</f>
        <v/>
      </c>
      <c r="C82" s="28" t="str">
        <f aca="false">IF($A82=121,1,IF($A82&gt;121,"",IF($A82&lt;(x+n),INDEX(Aggregattafel_2_O,$A82+1,Geschlecht),IF($A82=(x+n),INDEX(f,1,Geschlecht),IF(AND($A82&gt;(x+n),$A82&lt;(x+n+5)),INDEX(f,2,Geschlecht),1))*INDEX(Selektionstafel_2_O,$A82+1,Geschlecht))*EXP(-(INDEX(F_2_2_O,$A82+1,Geschlecht)*($B82-1999)+INDEX(G,$B82-1998,1)*(INDEX(F_1_2_O,$A82+1,Geschlecht)-INDEX(F_2_2_O,$A82+1,Geschlecht))))))</f>
        <v/>
      </c>
      <c r="D82" s="28" t="str">
        <f aca="false">IF($A82=121,1,IF($A82&gt;121,"",INDEX(Aggregattafel_2_O,$A82+1,Geschlecht)*EXP(-(INDEX(F_2_2_O,$A82+1,Geschlecht)*($B82-1999)+INDEX(G,$B82-1998,1)*(INDEX(F_1_2_O,$A82+1,Geschlecht)-INDEX(F_2_2_O,$A82+1,Geschlecht))))))</f>
        <v/>
      </c>
      <c r="E82" s="28" t="str">
        <f aca="false">IF($A82=121,1,IF($A82&gt;121,"",IF($A82&lt;(x+n),INDEX(Aggregattafel_Bestand,$A82+1,Geschlecht),IF($A82=(x+n),INDEX(f,1,Geschlecht),IF(AND($A82&gt;(x+n),$A82&lt;(x+n+5)),INDEX(f,2,Geschlecht),1))*INDEX(Selektionstafel_Bestand,$A82+1,Geschlecht))*EXP(-(INDEX(F_2_Bestand,$A82+1,Geschlecht)*($B82-1999)+INDEX(G,$B82-1998,1)*(INDEX(F_1_Bestand,$A82+1,Geschlecht)-INDEX(F_2_Bestand,$A82+1,Geschlecht))))))</f>
        <v/>
      </c>
      <c r="F82" s="28" t="str">
        <f aca="false">IF($A82=121,1,IF($A82&gt;121,"",INDEX(Aggregattafel_Bestand,$A82+1,Geschlecht)*EXP(-(INDEX(F_2_Bestand,$A82+1,Geschlecht)*($B82-1999)+INDEX(G,$B82-1998,1)*(INDEX(F_1_Bestand,$A82+1,Geschlecht)-INDEX(F_2_Bestand,$A82+1,Geschlecht))))))</f>
        <v/>
      </c>
      <c r="G82" s="28" t="e">
        <f aca="false">IF($A82=121-h_Bestand,1,IF($A82&gt;121-h_Bestand,"",INDEX(Grundtafel_Bestand,MAX(0,$A82+h_Bestand)+1,Geschlecht)))</f>
        <v>#REF!</v>
      </c>
      <c r="H82" s="28" t="str">
        <f aca="false">IF($A82=121,1,IF($A82&gt;121,"",IF($A82&lt;(x+n),INDEX(Aggregattafel_Bestand,$A82+1,Geschlecht),IF($A82=(x+n),INDEX(f,1,Geschlecht),IF(AND($A82&gt;(x+n),$A82&lt;(x+n+5)),INDEX(f,2,Geschlecht),1))*INDEX(Selektionstafel_Bestand,$A82+1,Geschlecht))*EXP(-INDEX(F_1_Bestand,$A82+1,Geschlecht)*($B82-1999))))</f>
        <v/>
      </c>
      <c r="I82" s="28" t="str">
        <f aca="false">IF($A82=121,1,IF($A82&gt;121,"",INDEX(Aggregattafel_Bestand,$A82+1,Geschlecht)*EXP(-INDEX(F_1_Bestand,$A82+1,Geschlecht)*($B82-1999))))</f>
        <v/>
      </c>
      <c r="J82" s="28" t="e">
        <f aca="false">IF($A82=121-h_B20,1,IF($A82&gt;121-h_B20,"",INDEX(Grundtafel_B20,MAX(0,$A82+h_B20)+1,Geschlecht)))</f>
        <v>#VALUE!</v>
      </c>
      <c r="K82" s="28" t="str">
        <f aca="false">IF($A82=121,1,IF($A82&gt;121,"",IF($A82&lt;(x+n),INDEX(Aggregattafel_1_O,$A82+1,Geschlecht),IF($A82=(x+n),INDEX(f,1,Geschlecht),IF(AND($A82&gt;(x+n),$A82&lt;(x+n+5)),INDEX(f,2,Geschlecht),1))*INDEX(Selektionstafel_1_O,$A82+1,Geschlecht))*EXP(-INDEX(F_1_O,$A82+1,Geschlecht)*($B82-1999))))</f>
        <v/>
      </c>
      <c r="L82" s="28" t="str">
        <f aca="false">IF($A82=121,1,IF($A82&gt;121,"",INDEX(Aggregattafel_1_O,$A82+1,Geschlecht)*EXP(-INDEX(F_1_O,$A82+1,Geschlecht)*($B82-1999))))</f>
        <v/>
      </c>
      <c r="M82" s="28" t="e">
        <f aca="false">IF($A82=121-h_1_O,1,IF($A82&gt;121-h_1_O,"",INDEX(Grundtafel_1_O,MAX(0,$A82+h_1_O)+1,Geschlecht)))</f>
        <v>#REF!</v>
      </c>
    </row>
    <row r="83" customFormat="false" ht="12.1" hidden="false" customHeight="false" outlineLevel="0" collapsed="false">
      <c r="A83" s="27" t="str">
        <f aca="false">IF(AND(A82&lt;121,A82&lt;&gt;""),A82+1,"")</f>
        <v/>
      </c>
      <c r="B83" s="27" t="str">
        <f aca="false">IF(AND($A82&lt;121,$A82&lt;&gt;""),B82+1,"")</f>
        <v/>
      </c>
      <c r="C83" s="28" t="str">
        <f aca="false">IF($A83=121,1,IF($A83&gt;121,"",IF($A83&lt;(x+n),INDEX(Aggregattafel_2_O,$A83+1,Geschlecht),IF($A83=(x+n),INDEX(f,1,Geschlecht),IF(AND($A83&gt;(x+n),$A83&lt;(x+n+5)),INDEX(f,2,Geschlecht),1))*INDEX(Selektionstafel_2_O,$A83+1,Geschlecht))*EXP(-(INDEX(F_2_2_O,$A83+1,Geschlecht)*($B83-1999)+INDEX(G,$B83-1998,1)*(INDEX(F_1_2_O,$A83+1,Geschlecht)-INDEX(F_2_2_O,$A83+1,Geschlecht))))))</f>
        <v/>
      </c>
      <c r="D83" s="28" t="str">
        <f aca="false">IF($A83=121,1,IF($A83&gt;121,"",INDEX(Aggregattafel_2_O,$A83+1,Geschlecht)*EXP(-(INDEX(F_2_2_O,$A83+1,Geschlecht)*($B83-1999)+INDEX(G,$B83-1998,1)*(INDEX(F_1_2_O,$A83+1,Geschlecht)-INDEX(F_2_2_O,$A83+1,Geschlecht))))))</f>
        <v/>
      </c>
      <c r="E83" s="28" t="str">
        <f aca="false">IF($A83=121,1,IF($A83&gt;121,"",IF($A83&lt;(x+n),INDEX(Aggregattafel_Bestand,$A83+1,Geschlecht),IF($A83=(x+n),INDEX(f,1,Geschlecht),IF(AND($A83&gt;(x+n),$A83&lt;(x+n+5)),INDEX(f,2,Geschlecht),1))*INDEX(Selektionstafel_Bestand,$A83+1,Geschlecht))*EXP(-(INDEX(F_2_Bestand,$A83+1,Geschlecht)*($B83-1999)+INDEX(G,$B83-1998,1)*(INDEX(F_1_Bestand,$A83+1,Geschlecht)-INDEX(F_2_Bestand,$A83+1,Geschlecht))))))</f>
        <v/>
      </c>
      <c r="F83" s="28" t="str">
        <f aca="false">IF($A83=121,1,IF($A83&gt;121,"",INDEX(Aggregattafel_Bestand,$A83+1,Geschlecht)*EXP(-(INDEX(F_2_Bestand,$A83+1,Geschlecht)*($B83-1999)+INDEX(G,$B83-1998,1)*(INDEX(F_1_Bestand,$A83+1,Geschlecht)-INDEX(F_2_Bestand,$A83+1,Geschlecht))))))</f>
        <v/>
      </c>
      <c r="G83" s="28" t="e">
        <f aca="false">IF($A83=121-h_Bestand,1,IF($A83&gt;121-h_Bestand,"",INDEX(Grundtafel_Bestand,MAX(0,$A83+h_Bestand)+1,Geschlecht)))</f>
        <v>#REF!</v>
      </c>
      <c r="H83" s="28" t="str">
        <f aca="false">IF($A83=121,1,IF($A83&gt;121,"",IF($A83&lt;(x+n),INDEX(Aggregattafel_Bestand,$A83+1,Geschlecht),IF($A83=(x+n),INDEX(f,1,Geschlecht),IF(AND($A83&gt;(x+n),$A83&lt;(x+n+5)),INDEX(f,2,Geschlecht),1))*INDEX(Selektionstafel_Bestand,$A83+1,Geschlecht))*EXP(-INDEX(F_1_Bestand,$A83+1,Geschlecht)*($B83-1999))))</f>
        <v/>
      </c>
      <c r="I83" s="28" t="str">
        <f aca="false">IF($A83=121,1,IF($A83&gt;121,"",INDEX(Aggregattafel_Bestand,$A83+1,Geschlecht)*EXP(-INDEX(F_1_Bestand,$A83+1,Geschlecht)*($B83-1999))))</f>
        <v/>
      </c>
      <c r="J83" s="28" t="e">
        <f aca="false">IF($A83=121-h_B20,1,IF($A83&gt;121-h_B20,"",INDEX(Grundtafel_B20,MAX(0,$A83+h_B20)+1,Geschlecht)))</f>
        <v>#VALUE!</v>
      </c>
      <c r="K83" s="28" t="str">
        <f aca="false">IF($A83=121,1,IF($A83&gt;121,"",IF($A83&lt;(x+n),INDEX(Aggregattafel_1_O,$A83+1,Geschlecht),IF($A83=(x+n),INDEX(f,1,Geschlecht),IF(AND($A83&gt;(x+n),$A83&lt;(x+n+5)),INDEX(f,2,Geschlecht),1))*INDEX(Selektionstafel_1_O,$A83+1,Geschlecht))*EXP(-INDEX(F_1_O,$A83+1,Geschlecht)*($B83-1999))))</f>
        <v/>
      </c>
      <c r="L83" s="28" t="str">
        <f aca="false">IF($A83=121,1,IF($A83&gt;121,"",INDEX(Aggregattafel_1_O,$A83+1,Geschlecht)*EXP(-INDEX(F_1_O,$A83+1,Geschlecht)*($B83-1999))))</f>
        <v/>
      </c>
      <c r="M83" s="28" t="e">
        <f aca="false">IF($A83=121-h_1_O,1,IF($A83&gt;121-h_1_O,"",INDEX(Grundtafel_1_O,MAX(0,$A83+h_1_O)+1,Geschlecht)))</f>
        <v>#REF!</v>
      </c>
    </row>
    <row r="84" customFormat="false" ht="12.1" hidden="false" customHeight="false" outlineLevel="0" collapsed="false">
      <c r="A84" s="27" t="str">
        <f aca="false">IF(AND(A83&lt;121,A83&lt;&gt;""),A83+1,"")</f>
        <v/>
      </c>
      <c r="B84" s="27" t="str">
        <f aca="false">IF(AND($A83&lt;121,$A83&lt;&gt;""),B83+1,"")</f>
        <v/>
      </c>
      <c r="C84" s="28" t="str">
        <f aca="false">IF($A84=121,1,IF($A84&gt;121,"",IF($A84&lt;(x+n),INDEX(Aggregattafel_2_O,$A84+1,Geschlecht),IF($A84=(x+n),INDEX(f,1,Geschlecht),IF(AND($A84&gt;(x+n),$A84&lt;(x+n+5)),INDEX(f,2,Geschlecht),1))*INDEX(Selektionstafel_2_O,$A84+1,Geschlecht))*EXP(-(INDEX(F_2_2_O,$A84+1,Geschlecht)*($B84-1999)+INDEX(G,$B84-1998,1)*(INDEX(F_1_2_O,$A84+1,Geschlecht)-INDEX(F_2_2_O,$A84+1,Geschlecht))))))</f>
        <v/>
      </c>
      <c r="D84" s="28" t="str">
        <f aca="false">IF($A84=121,1,IF($A84&gt;121,"",INDEX(Aggregattafel_2_O,$A84+1,Geschlecht)*EXP(-(INDEX(F_2_2_O,$A84+1,Geschlecht)*($B84-1999)+INDEX(G,$B84-1998,1)*(INDEX(F_1_2_O,$A84+1,Geschlecht)-INDEX(F_2_2_O,$A84+1,Geschlecht))))))</f>
        <v/>
      </c>
      <c r="E84" s="28" t="str">
        <f aca="false">IF($A84=121,1,IF($A84&gt;121,"",IF($A84&lt;(x+n),INDEX(Aggregattafel_Bestand,$A84+1,Geschlecht),IF($A84=(x+n),INDEX(f,1,Geschlecht),IF(AND($A84&gt;(x+n),$A84&lt;(x+n+5)),INDEX(f,2,Geschlecht),1))*INDEX(Selektionstafel_Bestand,$A84+1,Geschlecht))*EXP(-(INDEX(F_2_Bestand,$A84+1,Geschlecht)*($B84-1999)+INDEX(G,$B84-1998,1)*(INDEX(F_1_Bestand,$A84+1,Geschlecht)-INDEX(F_2_Bestand,$A84+1,Geschlecht))))))</f>
        <v/>
      </c>
      <c r="F84" s="28" t="str">
        <f aca="false">IF($A84=121,1,IF($A84&gt;121,"",INDEX(Aggregattafel_Bestand,$A84+1,Geschlecht)*EXP(-(INDEX(F_2_Bestand,$A84+1,Geschlecht)*($B84-1999)+INDEX(G,$B84-1998,1)*(INDEX(F_1_Bestand,$A84+1,Geschlecht)-INDEX(F_2_Bestand,$A84+1,Geschlecht))))))</f>
        <v/>
      </c>
      <c r="G84" s="28" t="e">
        <f aca="false">IF($A84=121-h_Bestand,1,IF($A84&gt;121-h_Bestand,"",INDEX(Grundtafel_Bestand,MAX(0,$A84+h_Bestand)+1,Geschlecht)))</f>
        <v>#REF!</v>
      </c>
      <c r="H84" s="28" t="str">
        <f aca="false">IF($A84=121,1,IF($A84&gt;121,"",IF($A84&lt;(x+n),INDEX(Aggregattafel_Bestand,$A84+1,Geschlecht),IF($A84=(x+n),INDEX(f,1,Geschlecht),IF(AND($A84&gt;(x+n),$A84&lt;(x+n+5)),INDEX(f,2,Geschlecht),1))*INDEX(Selektionstafel_Bestand,$A84+1,Geschlecht))*EXP(-INDEX(F_1_Bestand,$A84+1,Geschlecht)*($B84-1999))))</f>
        <v/>
      </c>
      <c r="I84" s="28" t="str">
        <f aca="false">IF($A84=121,1,IF($A84&gt;121,"",INDEX(Aggregattafel_Bestand,$A84+1,Geschlecht)*EXP(-INDEX(F_1_Bestand,$A84+1,Geschlecht)*($B84-1999))))</f>
        <v/>
      </c>
      <c r="J84" s="28" t="e">
        <f aca="false">IF($A84=121-h_B20,1,IF($A84&gt;121-h_B20,"",INDEX(Grundtafel_B20,MAX(0,$A84+h_B20)+1,Geschlecht)))</f>
        <v>#VALUE!</v>
      </c>
      <c r="K84" s="28" t="str">
        <f aca="false">IF($A84=121,1,IF($A84&gt;121,"",IF($A84&lt;(x+n),INDEX(Aggregattafel_1_O,$A84+1,Geschlecht),IF($A84=(x+n),INDEX(f,1,Geschlecht),IF(AND($A84&gt;(x+n),$A84&lt;(x+n+5)),INDEX(f,2,Geschlecht),1))*INDEX(Selektionstafel_1_O,$A84+1,Geschlecht))*EXP(-INDEX(F_1_O,$A84+1,Geschlecht)*($B84-1999))))</f>
        <v/>
      </c>
      <c r="L84" s="28" t="str">
        <f aca="false">IF($A84=121,1,IF($A84&gt;121,"",INDEX(Aggregattafel_1_O,$A84+1,Geschlecht)*EXP(-INDEX(F_1_O,$A84+1,Geschlecht)*($B84-1999))))</f>
        <v/>
      </c>
      <c r="M84" s="28" t="e">
        <f aca="false">IF($A84=121-h_1_O,1,IF($A84&gt;121-h_1_O,"",INDEX(Grundtafel_1_O,MAX(0,$A84+h_1_O)+1,Geschlecht)))</f>
        <v>#REF!</v>
      </c>
    </row>
    <row r="85" customFormat="false" ht="12.1" hidden="false" customHeight="false" outlineLevel="0" collapsed="false">
      <c r="A85" s="27" t="str">
        <f aca="false">IF(AND(A84&lt;121,A84&lt;&gt;""),A84+1,"")</f>
        <v/>
      </c>
      <c r="B85" s="27" t="str">
        <f aca="false">IF(AND($A84&lt;121,$A84&lt;&gt;""),B84+1,"")</f>
        <v/>
      </c>
      <c r="C85" s="28" t="str">
        <f aca="false">IF($A85=121,1,IF($A85&gt;121,"",IF($A85&lt;(x+n),INDEX(Aggregattafel_2_O,$A85+1,Geschlecht),IF($A85=(x+n),INDEX(f,1,Geschlecht),IF(AND($A85&gt;(x+n),$A85&lt;(x+n+5)),INDEX(f,2,Geschlecht),1))*INDEX(Selektionstafel_2_O,$A85+1,Geschlecht))*EXP(-(INDEX(F_2_2_O,$A85+1,Geschlecht)*($B85-1999)+INDEX(G,$B85-1998,1)*(INDEX(F_1_2_O,$A85+1,Geschlecht)-INDEX(F_2_2_O,$A85+1,Geschlecht))))))</f>
        <v/>
      </c>
      <c r="D85" s="28" t="str">
        <f aca="false">IF($A85=121,1,IF($A85&gt;121,"",INDEX(Aggregattafel_2_O,$A85+1,Geschlecht)*EXP(-(INDEX(F_2_2_O,$A85+1,Geschlecht)*($B85-1999)+INDEX(G,$B85-1998,1)*(INDEX(F_1_2_O,$A85+1,Geschlecht)-INDEX(F_2_2_O,$A85+1,Geschlecht))))))</f>
        <v/>
      </c>
      <c r="E85" s="28" t="str">
        <f aca="false">IF($A85=121,1,IF($A85&gt;121,"",IF($A85&lt;(x+n),INDEX(Aggregattafel_Bestand,$A85+1,Geschlecht),IF($A85=(x+n),INDEX(f,1,Geschlecht),IF(AND($A85&gt;(x+n),$A85&lt;(x+n+5)),INDEX(f,2,Geschlecht),1))*INDEX(Selektionstafel_Bestand,$A85+1,Geschlecht))*EXP(-(INDEX(F_2_Bestand,$A85+1,Geschlecht)*($B85-1999)+INDEX(G,$B85-1998,1)*(INDEX(F_1_Bestand,$A85+1,Geschlecht)-INDEX(F_2_Bestand,$A85+1,Geschlecht))))))</f>
        <v/>
      </c>
      <c r="F85" s="28" t="str">
        <f aca="false">IF($A85=121,1,IF($A85&gt;121,"",INDEX(Aggregattafel_Bestand,$A85+1,Geschlecht)*EXP(-(INDEX(F_2_Bestand,$A85+1,Geschlecht)*($B85-1999)+INDEX(G,$B85-1998,1)*(INDEX(F_1_Bestand,$A85+1,Geschlecht)-INDEX(F_2_Bestand,$A85+1,Geschlecht))))))</f>
        <v/>
      </c>
      <c r="G85" s="28" t="e">
        <f aca="false">IF($A85=121-h_Bestand,1,IF($A85&gt;121-h_Bestand,"",INDEX(Grundtafel_Bestand,MAX(0,$A85+h_Bestand)+1,Geschlecht)))</f>
        <v>#REF!</v>
      </c>
      <c r="H85" s="28" t="str">
        <f aca="false">IF($A85=121,1,IF($A85&gt;121,"",IF($A85&lt;(x+n),INDEX(Aggregattafel_Bestand,$A85+1,Geschlecht),IF($A85=(x+n),INDEX(f,1,Geschlecht),IF(AND($A85&gt;(x+n),$A85&lt;(x+n+5)),INDEX(f,2,Geschlecht),1))*INDEX(Selektionstafel_Bestand,$A85+1,Geschlecht))*EXP(-INDEX(F_1_Bestand,$A85+1,Geschlecht)*($B85-1999))))</f>
        <v/>
      </c>
      <c r="I85" s="28" t="str">
        <f aca="false">IF($A85=121,1,IF($A85&gt;121,"",INDEX(Aggregattafel_Bestand,$A85+1,Geschlecht)*EXP(-INDEX(F_1_Bestand,$A85+1,Geschlecht)*($B85-1999))))</f>
        <v/>
      </c>
      <c r="J85" s="28" t="e">
        <f aca="false">IF($A85=121-h_B20,1,IF($A85&gt;121-h_B20,"",INDEX(Grundtafel_B20,MAX(0,$A85+h_B20)+1,Geschlecht)))</f>
        <v>#VALUE!</v>
      </c>
      <c r="K85" s="28" t="str">
        <f aca="false">IF($A85=121,1,IF($A85&gt;121,"",IF($A85&lt;(x+n),INDEX(Aggregattafel_1_O,$A85+1,Geschlecht),IF($A85=(x+n),INDEX(f,1,Geschlecht),IF(AND($A85&gt;(x+n),$A85&lt;(x+n+5)),INDEX(f,2,Geschlecht),1))*INDEX(Selektionstafel_1_O,$A85+1,Geschlecht))*EXP(-INDEX(F_1_O,$A85+1,Geschlecht)*($B85-1999))))</f>
        <v/>
      </c>
      <c r="L85" s="28" t="str">
        <f aca="false">IF($A85=121,1,IF($A85&gt;121,"",INDEX(Aggregattafel_1_O,$A85+1,Geschlecht)*EXP(-INDEX(F_1_O,$A85+1,Geschlecht)*($B85-1999))))</f>
        <v/>
      </c>
      <c r="M85" s="28" t="e">
        <f aca="false">IF($A85=121-h_1_O,1,IF($A85&gt;121-h_1_O,"",INDEX(Grundtafel_1_O,MAX(0,$A85+h_1_O)+1,Geschlecht)))</f>
        <v>#REF!</v>
      </c>
    </row>
    <row r="86" customFormat="false" ht="12.1" hidden="false" customHeight="false" outlineLevel="0" collapsed="false">
      <c r="A86" s="27" t="str">
        <f aca="false">IF(AND(A85&lt;121,A85&lt;&gt;""),A85+1,"")</f>
        <v/>
      </c>
      <c r="B86" s="27" t="str">
        <f aca="false">IF(AND($A85&lt;121,$A85&lt;&gt;""),B85+1,"")</f>
        <v/>
      </c>
      <c r="C86" s="28" t="str">
        <f aca="false">IF($A86=121,1,IF($A86&gt;121,"",IF($A86&lt;(x+n),INDEX(Aggregattafel_2_O,$A86+1,Geschlecht),IF($A86=(x+n),INDEX(f,1,Geschlecht),IF(AND($A86&gt;(x+n),$A86&lt;(x+n+5)),INDEX(f,2,Geschlecht),1))*INDEX(Selektionstafel_2_O,$A86+1,Geschlecht))*EXP(-(INDEX(F_2_2_O,$A86+1,Geschlecht)*($B86-1999)+INDEX(G,$B86-1998,1)*(INDEX(F_1_2_O,$A86+1,Geschlecht)-INDEX(F_2_2_O,$A86+1,Geschlecht))))))</f>
        <v/>
      </c>
      <c r="D86" s="28" t="str">
        <f aca="false">IF($A86=121,1,IF($A86&gt;121,"",INDEX(Aggregattafel_2_O,$A86+1,Geschlecht)*EXP(-(INDEX(F_2_2_O,$A86+1,Geschlecht)*($B86-1999)+INDEX(G,$B86-1998,1)*(INDEX(F_1_2_O,$A86+1,Geschlecht)-INDEX(F_2_2_O,$A86+1,Geschlecht))))))</f>
        <v/>
      </c>
      <c r="E86" s="28" t="str">
        <f aca="false">IF($A86=121,1,IF($A86&gt;121,"",IF($A86&lt;(x+n),INDEX(Aggregattafel_Bestand,$A86+1,Geschlecht),IF($A86=(x+n),INDEX(f,1,Geschlecht),IF(AND($A86&gt;(x+n),$A86&lt;(x+n+5)),INDEX(f,2,Geschlecht),1))*INDEX(Selektionstafel_Bestand,$A86+1,Geschlecht))*EXP(-(INDEX(F_2_Bestand,$A86+1,Geschlecht)*($B86-1999)+INDEX(G,$B86-1998,1)*(INDEX(F_1_Bestand,$A86+1,Geschlecht)-INDEX(F_2_Bestand,$A86+1,Geschlecht))))))</f>
        <v/>
      </c>
      <c r="F86" s="28" t="str">
        <f aca="false">IF($A86=121,1,IF($A86&gt;121,"",INDEX(Aggregattafel_Bestand,$A86+1,Geschlecht)*EXP(-(INDEX(F_2_Bestand,$A86+1,Geschlecht)*($B86-1999)+INDEX(G,$B86-1998,1)*(INDEX(F_1_Bestand,$A86+1,Geschlecht)-INDEX(F_2_Bestand,$A86+1,Geschlecht))))))</f>
        <v/>
      </c>
      <c r="G86" s="28" t="e">
        <f aca="false">IF($A86=121-h_Bestand,1,IF($A86&gt;121-h_Bestand,"",INDEX(Grundtafel_Bestand,MAX(0,$A86+h_Bestand)+1,Geschlecht)))</f>
        <v>#REF!</v>
      </c>
      <c r="H86" s="28" t="str">
        <f aca="false">IF($A86=121,1,IF($A86&gt;121,"",IF($A86&lt;(x+n),INDEX(Aggregattafel_Bestand,$A86+1,Geschlecht),IF($A86=(x+n),INDEX(f,1,Geschlecht),IF(AND($A86&gt;(x+n),$A86&lt;(x+n+5)),INDEX(f,2,Geschlecht),1))*INDEX(Selektionstafel_Bestand,$A86+1,Geschlecht))*EXP(-INDEX(F_1_Bestand,$A86+1,Geschlecht)*($B86-1999))))</f>
        <v/>
      </c>
      <c r="I86" s="28" t="str">
        <f aca="false">IF($A86=121,1,IF($A86&gt;121,"",INDEX(Aggregattafel_Bestand,$A86+1,Geschlecht)*EXP(-INDEX(F_1_Bestand,$A86+1,Geschlecht)*($B86-1999))))</f>
        <v/>
      </c>
      <c r="J86" s="28" t="e">
        <f aca="false">IF($A86=121-h_B20,1,IF($A86&gt;121-h_B20,"",INDEX(Grundtafel_B20,MAX(0,$A86+h_B20)+1,Geschlecht)))</f>
        <v>#VALUE!</v>
      </c>
      <c r="K86" s="28" t="str">
        <f aca="false">IF($A86=121,1,IF($A86&gt;121,"",IF($A86&lt;(x+n),INDEX(Aggregattafel_1_O,$A86+1,Geschlecht),IF($A86=(x+n),INDEX(f,1,Geschlecht),IF(AND($A86&gt;(x+n),$A86&lt;(x+n+5)),INDEX(f,2,Geschlecht),1))*INDEX(Selektionstafel_1_O,$A86+1,Geschlecht))*EXP(-INDEX(F_1_O,$A86+1,Geschlecht)*($B86-1999))))</f>
        <v/>
      </c>
      <c r="L86" s="28" t="str">
        <f aca="false">IF($A86=121,1,IF($A86&gt;121,"",INDEX(Aggregattafel_1_O,$A86+1,Geschlecht)*EXP(-INDEX(F_1_O,$A86+1,Geschlecht)*($B86-1999))))</f>
        <v/>
      </c>
      <c r="M86" s="28" t="e">
        <f aca="false">IF($A86=121-h_1_O,1,IF($A86&gt;121-h_1_O,"",INDEX(Grundtafel_1_O,MAX(0,$A86+h_1_O)+1,Geschlecht)))</f>
        <v>#REF!</v>
      </c>
    </row>
    <row r="87" customFormat="false" ht="12.1" hidden="false" customHeight="false" outlineLevel="0" collapsed="false">
      <c r="A87" s="27" t="str">
        <f aca="false">IF(AND(A86&lt;121,A86&lt;&gt;""),A86+1,"")</f>
        <v/>
      </c>
      <c r="B87" s="27" t="str">
        <f aca="false">IF(AND($A86&lt;121,$A86&lt;&gt;""),B86+1,"")</f>
        <v/>
      </c>
      <c r="C87" s="28" t="str">
        <f aca="false">IF($A87=121,1,IF($A87&gt;121,"",IF($A87&lt;(x+n),INDEX(Aggregattafel_2_O,$A87+1,Geschlecht),IF($A87=(x+n),INDEX(f,1,Geschlecht),IF(AND($A87&gt;(x+n),$A87&lt;(x+n+5)),INDEX(f,2,Geschlecht),1))*INDEX(Selektionstafel_2_O,$A87+1,Geschlecht))*EXP(-(INDEX(F_2_2_O,$A87+1,Geschlecht)*($B87-1999)+INDEX(G,$B87-1998,1)*(INDEX(F_1_2_O,$A87+1,Geschlecht)-INDEX(F_2_2_O,$A87+1,Geschlecht))))))</f>
        <v/>
      </c>
      <c r="D87" s="28" t="str">
        <f aca="false">IF($A87=121,1,IF($A87&gt;121,"",INDEX(Aggregattafel_2_O,$A87+1,Geschlecht)*EXP(-(INDEX(F_2_2_O,$A87+1,Geschlecht)*($B87-1999)+INDEX(G,$B87-1998,1)*(INDEX(F_1_2_O,$A87+1,Geschlecht)-INDEX(F_2_2_O,$A87+1,Geschlecht))))))</f>
        <v/>
      </c>
      <c r="E87" s="28" t="str">
        <f aca="false">IF($A87=121,1,IF($A87&gt;121,"",IF($A87&lt;(x+n),INDEX(Aggregattafel_Bestand,$A87+1,Geschlecht),IF($A87=(x+n),INDEX(f,1,Geschlecht),IF(AND($A87&gt;(x+n),$A87&lt;(x+n+5)),INDEX(f,2,Geschlecht),1))*INDEX(Selektionstafel_Bestand,$A87+1,Geschlecht))*EXP(-(INDEX(F_2_Bestand,$A87+1,Geschlecht)*($B87-1999)+INDEX(G,$B87-1998,1)*(INDEX(F_1_Bestand,$A87+1,Geschlecht)-INDEX(F_2_Bestand,$A87+1,Geschlecht))))))</f>
        <v/>
      </c>
      <c r="F87" s="28" t="str">
        <f aca="false">IF($A87=121,1,IF($A87&gt;121,"",INDEX(Aggregattafel_Bestand,$A87+1,Geschlecht)*EXP(-(INDEX(F_2_Bestand,$A87+1,Geschlecht)*($B87-1999)+INDEX(G,$B87-1998,1)*(INDEX(F_1_Bestand,$A87+1,Geschlecht)-INDEX(F_2_Bestand,$A87+1,Geschlecht))))))</f>
        <v/>
      </c>
      <c r="G87" s="28" t="e">
        <f aca="false">IF($A87=121-h_Bestand,1,IF($A87&gt;121-h_Bestand,"",INDEX(Grundtafel_Bestand,MAX(0,$A87+h_Bestand)+1,Geschlecht)))</f>
        <v>#REF!</v>
      </c>
      <c r="H87" s="28" t="str">
        <f aca="false">IF($A87=121,1,IF($A87&gt;121,"",IF($A87&lt;(x+n),INDEX(Aggregattafel_Bestand,$A87+1,Geschlecht),IF($A87=(x+n),INDEX(f,1,Geschlecht),IF(AND($A87&gt;(x+n),$A87&lt;(x+n+5)),INDEX(f,2,Geschlecht),1))*INDEX(Selektionstafel_Bestand,$A87+1,Geschlecht))*EXP(-INDEX(F_1_Bestand,$A87+1,Geschlecht)*($B87-1999))))</f>
        <v/>
      </c>
      <c r="I87" s="28" t="str">
        <f aca="false">IF($A87=121,1,IF($A87&gt;121,"",INDEX(Aggregattafel_Bestand,$A87+1,Geschlecht)*EXP(-INDEX(F_1_Bestand,$A87+1,Geschlecht)*($B87-1999))))</f>
        <v/>
      </c>
      <c r="J87" s="28" t="e">
        <f aca="false">IF($A87=121-h_B20,1,IF($A87&gt;121-h_B20,"",INDEX(Grundtafel_B20,MAX(0,$A87+h_B20)+1,Geschlecht)))</f>
        <v>#VALUE!</v>
      </c>
      <c r="K87" s="28" t="str">
        <f aca="false">IF($A87=121,1,IF($A87&gt;121,"",IF($A87&lt;(x+n),INDEX(Aggregattafel_1_O,$A87+1,Geschlecht),IF($A87=(x+n),INDEX(f,1,Geschlecht),IF(AND($A87&gt;(x+n),$A87&lt;(x+n+5)),INDEX(f,2,Geschlecht),1))*INDEX(Selektionstafel_1_O,$A87+1,Geschlecht))*EXP(-INDEX(F_1_O,$A87+1,Geschlecht)*($B87-1999))))</f>
        <v/>
      </c>
      <c r="L87" s="28" t="str">
        <f aca="false">IF($A87=121,1,IF($A87&gt;121,"",INDEX(Aggregattafel_1_O,$A87+1,Geschlecht)*EXP(-INDEX(F_1_O,$A87+1,Geschlecht)*($B87-1999))))</f>
        <v/>
      </c>
      <c r="M87" s="28" t="e">
        <f aca="false">IF($A87=121-h_1_O,1,IF($A87&gt;121-h_1_O,"",INDEX(Grundtafel_1_O,MAX(0,$A87+h_1_O)+1,Geschlecht)))</f>
        <v>#REF!</v>
      </c>
    </row>
    <row r="88" customFormat="false" ht="12.1" hidden="false" customHeight="false" outlineLevel="0" collapsed="false">
      <c r="A88" s="27" t="str">
        <f aca="false">IF(AND(A87&lt;121,A87&lt;&gt;""),A87+1,"")</f>
        <v/>
      </c>
      <c r="B88" s="27" t="str">
        <f aca="false">IF(AND($A87&lt;121,$A87&lt;&gt;""),B87+1,"")</f>
        <v/>
      </c>
      <c r="C88" s="28" t="str">
        <f aca="false">IF($A88=121,1,IF($A88&gt;121,"",IF($A88&lt;(x+n),INDEX(Aggregattafel_2_O,$A88+1,Geschlecht),IF($A88=(x+n),INDEX(f,1,Geschlecht),IF(AND($A88&gt;(x+n),$A88&lt;(x+n+5)),INDEX(f,2,Geschlecht),1))*INDEX(Selektionstafel_2_O,$A88+1,Geschlecht))*EXP(-(INDEX(F_2_2_O,$A88+1,Geschlecht)*($B88-1999)+INDEX(G,$B88-1998,1)*(INDEX(F_1_2_O,$A88+1,Geschlecht)-INDEX(F_2_2_O,$A88+1,Geschlecht))))))</f>
        <v/>
      </c>
      <c r="D88" s="28" t="str">
        <f aca="false">IF($A88=121,1,IF($A88&gt;121,"",INDEX(Aggregattafel_2_O,$A88+1,Geschlecht)*EXP(-(INDEX(F_2_2_O,$A88+1,Geschlecht)*($B88-1999)+INDEX(G,$B88-1998,1)*(INDEX(F_1_2_O,$A88+1,Geschlecht)-INDEX(F_2_2_O,$A88+1,Geschlecht))))))</f>
        <v/>
      </c>
      <c r="E88" s="28" t="str">
        <f aca="false">IF($A88=121,1,IF($A88&gt;121,"",IF($A88&lt;(x+n),INDEX(Aggregattafel_Bestand,$A88+1,Geschlecht),IF($A88=(x+n),INDEX(f,1,Geschlecht),IF(AND($A88&gt;(x+n),$A88&lt;(x+n+5)),INDEX(f,2,Geschlecht),1))*INDEX(Selektionstafel_Bestand,$A88+1,Geschlecht))*EXP(-(INDEX(F_2_Bestand,$A88+1,Geschlecht)*($B88-1999)+INDEX(G,$B88-1998,1)*(INDEX(F_1_Bestand,$A88+1,Geschlecht)-INDEX(F_2_Bestand,$A88+1,Geschlecht))))))</f>
        <v/>
      </c>
      <c r="F88" s="28" t="str">
        <f aca="false">IF($A88=121,1,IF($A88&gt;121,"",INDEX(Aggregattafel_Bestand,$A88+1,Geschlecht)*EXP(-(INDEX(F_2_Bestand,$A88+1,Geschlecht)*($B88-1999)+INDEX(G,$B88-1998,1)*(INDEX(F_1_Bestand,$A88+1,Geschlecht)-INDEX(F_2_Bestand,$A88+1,Geschlecht))))))</f>
        <v/>
      </c>
      <c r="G88" s="28" t="e">
        <f aca="false">IF($A88=121-h_Bestand,1,IF($A88&gt;121-h_Bestand,"",INDEX(Grundtafel_Bestand,MAX(0,$A88+h_Bestand)+1,Geschlecht)))</f>
        <v>#REF!</v>
      </c>
      <c r="H88" s="28" t="str">
        <f aca="false">IF($A88=121,1,IF($A88&gt;121,"",IF($A88&lt;(x+n),INDEX(Aggregattafel_Bestand,$A88+1,Geschlecht),IF($A88=(x+n),INDEX(f,1,Geschlecht),IF(AND($A88&gt;(x+n),$A88&lt;(x+n+5)),INDEX(f,2,Geschlecht),1))*INDEX(Selektionstafel_Bestand,$A88+1,Geschlecht))*EXP(-INDEX(F_1_Bestand,$A88+1,Geschlecht)*($B88-1999))))</f>
        <v/>
      </c>
      <c r="I88" s="28" t="str">
        <f aca="false">IF($A88=121,1,IF($A88&gt;121,"",INDEX(Aggregattafel_Bestand,$A88+1,Geschlecht)*EXP(-INDEX(F_1_Bestand,$A88+1,Geschlecht)*($B88-1999))))</f>
        <v/>
      </c>
      <c r="J88" s="28" t="e">
        <f aca="false">IF($A88=121-h_B20,1,IF($A88&gt;121-h_B20,"",INDEX(Grundtafel_B20,MAX(0,$A88+h_B20)+1,Geschlecht)))</f>
        <v>#VALUE!</v>
      </c>
      <c r="K88" s="28" t="str">
        <f aca="false">IF($A88=121,1,IF($A88&gt;121,"",IF($A88&lt;(x+n),INDEX(Aggregattafel_1_O,$A88+1,Geschlecht),IF($A88=(x+n),INDEX(f,1,Geschlecht),IF(AND($A88&gt;(x+n),$A88&lt;(x+n+5)),INDEX(f,2,Geschlecht),1))*INDEX(Selektionstafel_1_O,$A88+1,Geschlecht))*EXP(-INDEX(F_1_O,$A88+1,Geschlecht)*($B88-1999))))</f>
        <v/>
      </c>
      <c r="L88" s="28" t="str">
        <f aca="false">IF($A88=121,1,IF($A88&gt;121,"",INDEX(Aggregattafel_1_O,$A88+1,Geschlecht)*EXP(-INDEX(F_1_O,$A88+1,Geschlecht)*($B88-1999))))</f>
        <v/>
      </c>
      <c r="M88" s="28" t="e">
        <f aca="false">IF($A88=121-h_1_O,1,IF($A88&gt;121-h_1_O,"",INDEX(Grundtafel_1_O,MAX(0,$A88+h_1_O)+1,Geschlecht)))</f>
        <v>#REF!</v>
      </c>
    </row>
    <row r="89" customFormat="false" ht="12.1" hidden="false" customHeight="false" outlineLevel="0" collapsed="false">
      <c r="A89" s="27" t="str">
        <f aca="false">IF(AND(A88&lt;121,A88&lt;&gt;""),A88+1,"")</f>
        <v/>
      </c>
      <c r="B89" s="27" t="str">
        <f aca="false">IF(AND($A88&lt;121,$A88&lt;&gt;""),B88+1,"")</f>
        <v/>
      </c>
      <c r="C89" s="28" t="str">
        <f aca="false">IF($A89=121,1,IF($A89&gt;121,"",IF($A89&lt;(x+n),INDEX(Aggregattafel_2_O,$A89+1,Geschlecht),IF($A89=(x+n),INDEX(f,1,Geschlecht),IF(AND($A89&gt;(x+n),$A89&lt;(x+n+5)),INDEX(f,2,Geschlecht),1))*INDEX(Selektionstafel_2_O,$A89+1,Geschlecht))*EXP(-(INDEX(F_2_2_O,$A89+1,Geschlecht)*($B89-1999)+INDEX(G,$B89-1998,1)*(INDEX(F_1_2_O,$A89+1,Geschlecht)-INDEX(F_2_2_O,$A89+1,Geschlecht))))))</f>
        <v/>
      </c>
      <c r="D89" s="28" t="str">
        <f aca="false">IF($A89=121,1,IF($A89&gt;121,"",INDEX(Aggregattafel_2_O,$A89+1,Geschlecht)*EXP(-(INDEX(F_2_2_O,$A89+1,Geschlecht)*($B89-1999)+INDEX(G,$B89-1998,1)*(INDEX(F_1_2_O,$A89+1,Geschlecht)-INDEX(F_2_2_O,$A89+1,Geschlecht))))))</f>
        <v/>
      </c>
      <c r="E89" s="28" t="str">
        <f aca="false">IF($A89=121,1,IF($A89&gt;121,"",IF($A89&lt;(x+n),INDEX(Aggregattafel_Bestand,$A89+1,Geschlecht),IF($A89=(x+n),INDEX(f,1,Geschlecht),IF(AND($A89&gt;(x+n),$A89&lt;(x+n+5)),INDEX(f,2,Geschlecht),1))*INDEX(Selektionstafel_Bestand,$A89+1,Geschlecht))*EXP(-(INDEX(F_2_Bestand,$A89+1,Geschlecht)*($B89-1999)+INDEX(G,$B89-1998,1)*(INDEX(F_1_Bestand,$A89+1,Geschlecht)-INDEX(F_2_Bestand,$A89+1,Geschlecht))))))</f>
        <v/>
      </c>
      <c r="F89" s="28" t="str">
        <f aca="false">IF($A89=121,1,IF($A89&gt;121,"",INDEX(Aggregattafel_Bestand,$A89+1,Geschlecht)*EXP(-(INDEX(F_2_Bestand,$A89+1,Geschlecht)*($B89-1999)+INDEX(G,$B89-1998,1)*(INDEX(F_1_Bestand,$A89+1,Geschlecht)-INDEX(F_2_Bestand,$A89+1,Geschlecht))))))</f>
        <v/>
      </c>
      <c r="G89" s="28" t="e">
        <f aca="false">IF($A89=121-h_Bestand,1,IF($A89&gt;121-h_Bestand,"",INDEX(Grundtafel_Bestand,MAX(0,$A89+h_Bestand)+1,Geschlecht)))</f>
        <v>#REF!</v>
      </c>
      <c r="H89" s="28" t="str">
        <f aca="false">IF($A89=121,1,IF($A89&gt;121,"",IF($A89&lt;(x+n),INDEX(Aggregattafel_Bestand,$A89+1,Geschlecht),IF($A89=(x+n),INDEX(f,1,Geschlecht),IF(AND($A89&gt;(x+n),$A89&lt;(x+n+5)),INDEX(f,2,Geschlecht),1))*INDEX(Selektionstafel_Bestand,$A89+1,Geschlecht))*EXP(-INDEX(F_1_Bestand,$A89+1,Geschlecht)*($B89-1999))))</f>
        <v/>
      </c>
      <c r="I89" s="28" t="str">
        <f aca="false">IF($A89=121,1,IF($A89&gt;121,"",INDEX(Aggregattafel_Bestand,$A89+1,Geschlecht)*EXP(-INDEX(F_1_Bestand,$A89+1,Geschlecht)*($B89-1999))))</f>
        <v/>
      </c>
      <c r="J89" s="28" t="e">
        <f aca="false">IF($A89=121-h_B20,1,IF($A89&gt;121-h_B20,"",INDEX(Grundtafel_B20,MAX(0,$A89+h_B20)+1,Geschlecht)))</f>
        <v>#VALUE!</v>
      </c>
      <c r="K89" s="28" t="str">
        <f aca="false">IF($A89=121,1,IF($A89&gt;121,"",IF($A89&lt;(x+n),INDEX(Aggregattafel_1_O,$A89+1,Geschlecht),IF($A89=(x+n),INDEX(f,1,Geschlecht),IF(AND($A89&gt;(x+n),$A89&lt;(x+n+5)),INDEX(f,2,Geschlecht),1))*INDEX(Selektionstafel_1_O,$A89+1,Geschlecht))*EXP(-INDEX(F_1_O,$A89+1,Geschlecht)*($B89-1999))))</f>
        <v/>
      </c>
      <c r="L89" s="28" t="str">
        <f aca="false">IF($A89=121,1,IF($A89&gt;121,"",INDEX(Aggregattafel_1_O,$A89+1,Geschlecht)*EXP(-INDEX(F_1_O,$A89+1,Geschlecht)*($B89-1999))))</f>
        <v/>
      </c>
      <c r="M89" s="28" t="e">
        <f aca="false">IF($A89=121-h_1_O,1,IF($A89&gt;121-h_1_O,"",INDEX(Grundtafel_1_O,MAX(0,$A89+h_1_O)+1,Geschlecht)))</f>
        <v>#REF!</v>
      </c>
    </row>
    <row r="90" customFormat="false" ht="12.1" hidden="false" customHeight="false" outlineLevel="0" collapsed="false">
      <c r="A90" s="27" t="str">
        <f aca="false">IF(AND(A89&lt;121,A89&lt;&gt;""),A89+1,"")</f>
        <v/>
      </c>
      <c r="B90" s="27" t="str">
        <f aca="false">IF(AND($A89&lt;121,$A89&lt;&gt;""),B89+1,"")</f>
        <v/>
      </c>
      <c r="C90" s="28" t="str">
        <f aca="false">IF($A90=121,1,IF($A90&gt;121,"",IF($A90&lt;(x+n),INDEX(Aggregattafel_2_O,$A90+1,Geschlecht),IF($A90=(x+n),INDEX(f,1,Geschlecht),IF(AND($A90&gt;(x+n),$A90&lt;(x+n+5)),INDEX(f,2,Geschlecht),1))*INDEX(Selektionstafel_2_O,$A90+1,Geschlecht))*EXP(-(INDEX(F_2_2_O,$A90+1,Geschlecht)*($B90-1999)+INDEX(G,$B90-1998,1)*(INDEX(F_1_2_O,$A90+1,Geschlecht)-INDEX(F_2_2_O,$A90+1,Geschlecht))))))</f>
        <v/>
      </c>
      <c r="D90" s="28" t="str">
        <f aca="false">IF($A90=121,1,IF($A90&gt;121,"",INDEX(Aggregattafel_2_O,$A90+1,Geschlecht)*EXP(-(INDEX(F_2_2_O,$A90+1,Geschlecht)*($B90-1999)+INDEX(G,$B90-1998,1)*(INDEX(F_1_2_O,$A90+1,Geschlecht)-INDEX(F_2_2_O,$A90+1,Geschlecht))))))</f>
        <v/>
      </c>
      <c r="E90" s="28" t="str">
        <f aca="false">IF($A90=121,1,IF($A90&gt;121,"",IF($A90&lt;(x+n),INDEX(Aggregattafel_Bestand,$A90+1,Geschlecht),IF($A90=(x+n),INDEX(f,1,Geschlecht),IF(AND($A90&gt;(x+n),$A90&lt;(x+n+5)),INDEX(f,2,Geschlecht),1))*INDEX(Selektionstafel_Bestand,$A90+1,Geschlecht))*EXP(-(INDEX(F_2_Bestand,$A90+1,Geschlecht)*($B90-1999)+INDEX(G,$B90-1998,1)*(INDEX(F_1_Bestand,$A90+1,Geschlecht)-INDEX(F_2_Bestand,$A90+1,Geschlecht))))))</f>
        <v/>
      </c>
      <c r="F90" s="28" t="str">
        <f aca="false">IF($A90=121,1,IF($A90&gt;121,"",INDEX(Aggregattafel_Bestand,$A90+1,Geschlecht)*EXP(-(INDEX(F_2_Bestand,$A90+1,Geschlecht)*($B90-1999)+INDEX(G,$B90-1998,1)*(INDEX(F_1_Bestand,$A90+1,Geschlecht)-INDEX(F_2_Bestand,$A90+1,Geschlecht))))))</f>
        <v/>
      </c>
      <c r="G90" s="28" t="e">
        <f aca="false">IF($A90=121-h_Bestand,1,IF($A90&gt;121-h_Bestand,"",INDEX(Grundtafel_Bestand,MAX(0,$A90+h_Bestand)+1,Geschlecht)))</f>
        <v>#REF!</v>
      </c>
      <c r="H90" s="28" t="str">
        <f aca="false">IF($A90=121,1,IF($A90&gt;121,"",IF($A90&lt;(x+n),INDEX(Aggregattafel_Bestand,$A90+1,Geschlecht),IF($A90=(x+n),INDEX(f,1,Geschlecht),IF(AND($A90&gt;(x+n),$A90&lt;(x+n+5)),INDEX(f,2,Geschlecht),1))*INDEX(Selektionstafel_Bestand,$A90+1,Geschlecht))*EXP(-INDEX(F_1_Bestand,$A90+1,Geschlecht)*($B90-1999))))</f>
        <v/>
      </c>
      <c r="I90" s="28" t="str">
        <f aca="false">IF($A90=121,1,IF($A90&gt;121,"",INDEX(Aggregattafel_Bestand,$A90+1,Geschlecht)*EXP(-INDEX(F_1_Bestand,$A90+1,Geschlecht)*($B90-1999))))</f>
        <v/>
      </c>
      <c r="J90" s="28" t="e">
        <f aca="false">IF($A90=121-h_B20,1,IF($A90&gt;121-h_B20,"",INDEX(Grundtafel_B20,MAX(0,$A90+h_B20)+1,Geschlecht)))</f>
        <v>#VALUE!</v>
      </c>
      <c r="K90" s="28" t="str">
        <f aca="false">IF($A90=121,1,IF($A90&gt;121,"",IF($A90&lt;(x+n),INDEX(Aggregattafel_1_O,$A90+1,Geschlecht),IF($A90=(x+n),INDEX(f,1,Geschlecht),IF(AND($A90&gt;(x+n),$A90&lt;(x+n+5)),INDEX(f,2,Geschlecht),1))*INDEX(Selektionstafel_1_O,$A90+1,Geschlecht))*EXP(-INDEX(F_1_O,$A90+1,Geschlecht)*($B90-1999))))</f>
        <v/>
      </c>
      <c r="L90" s="28" t="str">
        <f aca="false">IF($A90=121,1,IF($A90&gt;121,"",INDEX(Aggregattafel_1_O,$A90+1,Geschlecht)*EXP(-INDEX(F_1_O,$A90+1,Geschlecht)*($B90-1999))))</f>
        <v/>
      </c>
      <c r="M90" s="28" t="e">
        <f aca="false">IF($A90=121-h_1_O,1,IF($A90&gt;121-h_1_O,"",INDEX(Grundtafel_1_O,MAX(0,$A90+h_1_O)+1,Geschlecht)))</f>
        <v>#REF!</v>
      </c>
    </row>
    <row r="91" customFormat="false" ht="12.1" hidden="false" customHeight="false" outlineLevel="0" collapsed="false">
      <c r="A91" s="27" t="str">
        <f aca="false">IF(AND(A90&lt;121,A90&lt;&gt;""),A90+1,"")</f>
        <v/>
      </c>
      <c r="B91" s="27" t="str">
        <f aca="false">IF(AND($A90&lt;121,$A90&lt;&gt;""),B90+1,"")</f>
        <v/>
      </c>
      <c r="C91" s="28" t="str">
        <f aca="false">IF($A91=121,1,IF($A91&gt;121,"",IF($A91&lt;(x+n),INDEX(Aggregattafel_2_O,$A91+1,Geschlecht),IF($A91=(x+n),INDEX(f,1,Geschlecht),IF(AND($A91&gt;(x+n),$A91&lt;(x+n+5)),INDEX(f,2,Geschlecht),1))*INDEX(Selektionstafel_2_O,$A91+1,Geschlecht))*EXP(-(INDEX(F_2_2_O,$A91+1,Geschlecht)*($B91-1999)+INDEX(G,$B91-1998,1)*(INDEX(F_1_2_O,$A91+1,Geschlecht)-INDEX(F_2_2_O,$A91+1,Geschlecht))))))</f>
        <v/>
      </c>
      <c r="D91" s="28" t="str">
        <f aca="false">IF($A91=121,1,IF($A91&gt;121,"",INDEX(Aggregattafel_2_O,$A91+1,Geschlecht)*EXP(-(INDEX(F_2_2_O,$A91+1,Geschlecht)*($B91-1999)+INDEX(G,$B91-1998,1)*(INDEX(F_1_2_O,$A91+1,Geschlecht)-INDEX(F_2_2_O,$A91+1,Geschlecht))))))</f>
        <v/>
      </c>
      <c r="E91" s="28" t="str">
        <f aca="false">IF($A91=121,1,IF($A91&gt;121,"",IF($A91&lt;(x+n),INDEX(Aggregattafel_Bestand,$A91+1,Geschlecht),IF($A91=(x+n),INDEX(f,1,Geschlecht),IF(AND($A91&gt;(x+n),$A91&lt;(x+n+5)),INDEX(f,2,Geschlecht),1))*INDEX(Selektionstafel_Bestand,$A91+1,Geschlecht))*EXP(-(INDEX(F_2_Bestand,$A91+1,Geschlecht)*($B91-1999)+INDEX(G,$B91-1998,1)*(INDEX(F_1_Bestand,$A91+1,Geschlecht)-INDEX(F_2_Bestand,$A91+1,Geschlecht))))))</f>
        <v/>
      </c>
      <c r="F91" s="28" t="str">
        <f aca="false">IF($A91=121,1,IF($A91&gt;121,"",INDEX(Aggregattafel_Bestand,$A91+1,Geschlecht)*EXP(-(INDEX(F_2_Bestand,$A91+1,Geschlecht)*($B91-1999)+INDEX(G,$B91-1998,1)*(INDEX(F_1_Bestand,$A91+1,Geschlecht)-INDEX(F_2_Bestand,$A91+1,Geschlecht))))))</f>
        <v/>
      </c>
      <c r="G91" s="28" t="e">
        <f aca="false">IF($A91=121-h_Bestand,1,IF($A91&gt;121-h_Bestand,"",INDEX(Grundtafel_Bestand,MAX(0,$A91+h_Bestand)+1,Geschlecht)))</f>
        <v>#REF!</v>
      </c>
      <c r="H91" s="28" t="str">
        <f aca="false">IF($A91=121,1,IF($A91&gt;121,"",IF($A91&lt;(x+n),INDEX(Aggregattafel_Bestand,$A91+1,Geschlecht),IF($A91=(x+n),INDEX(f,1,Geschlecht),IF(AND($A91&gt;(x+n),$A91&lt;(x+n+5)),INDEX(f,2,Geschlecht),1))*INDEX(Selektionstafel_Bestand,$A91+1,Geschlecht))*EXP(-INDEX(F_1_Bestand,$A91+1,Geschlecht)*($B91-1999))))</f>
        <v/>
      </c>
      <c r="I91" s="28" t="str">
        <f aca="false">IF($A91=121,1,IF($A91&gt;121,"",INDEX(Aggregattafel_Bestand,$A91+1,Geschlecht)*EXP(-INDEX(F_1_Bestand,$A91+1,Geschlecht)*($B91-1999))))</f>
        <v/>
      </c>
      <c r="J91" s="28" t="e">
        <f aca="false">IF($A91=121-h_B20,1,IF($A91&gt;121-h_B20,"",INDEX(Grundtafel_B20,MAX(0,$A91+h_B20)+1,Geschlecht)))</f>
        <v>#VALUE!</v>
      </c>
      <c r="K91" s="28" t="str">
        <f aca="false">IF($A91=121,1,IF($A91&gt;121,"",IF($A91&lt;(x+n),INDEX(Aggregattafel_1_O,$A91+1,Geschlecht),IF($A91=(x+n),INDEX(f,1,Geschlecht),IF(AND($A91&gt;(x+n),$A91&lt;(x+n+5)),INDEX(f,2,Geschlecht),1))*INDEX(Selektionstafel_1_O,$A91+1,Geschlecht))*EXP(-INDEX(F_1_O,$A91+1,Geschlecht)*($B91-1999))))</f>
        <v/>
      </c>
      <c r="L91" s="28" t="str">
        <f aca="false">IF($A91=121,1,IF($A91&gt;121,"",INDEX(Aggregattafel_1_O,$A91+1,Geschlecht)*EXP(-INDEX(F_1_O,$A91+1,Geschlecht)*($B91-1999))))</f>
        <v/>
      </c>
      <c r="M91" s="28" t="e">
        <f aca="false">IF($A91=121-h_1_O,1,IF($A91&gt;121-h_1_O,"",INDEX(Grundtafel_1_O,MAX(0,$A91+h_1_O)+1,Geschlecht)))</f>
        <v>#REF!</v>
      </c>
    </row>
    <row r="92" customFormat="false" ht="12.1" hidden="false" customHeight="false" outlineLevel="0" collapsed="false">
      <c r="A92" s="27" t="str">
        <f aca="false">IF(AND(A91&lt;121,A91&lt;&gt;""),A91+1,"")</f>
        <v/>
      </c>
      <c r="B92" s="27" t="str">
        <f aca="false">IF(AND($A91&lt;121,$A91&lt;&gt;""),B91+1,"")</f>
        <v/>
      </c>
      <c r="C92" s="28" t="str">
        <f aca="false">IF($A92=121,1,IF($A92&gt;121,"",IF($A92&lt;(x+n),INDEX(Aggregattafel_2_O,$A92+1,Geschlecht),IF($A92=(x+n),INDEX(f,1,Geschlecht),IF(AND($A92&gt;(x+n),$A92&lt;(x+n+5)),INDEX(f,2,Geschlecht),1))*INDEX(Selektionstafel_2_O,$A92+1,Geschlecht))*EXP(-(INDEX(F_2_2_O,$A92+1,Geschlecht)*($B92-1999)+INDEX(G,$B92-1998,1)*(INDEX(F_1_2_O,$A92+1,Geschlecht)-INDEX(F_2_2_O,$A92+1,Geschlecht))))))</f>
        <v/>
      </c>
      <c r="D92" s="28" t="str">
        <f aca="false">IF($A92=121,1,IF($A92&gt;121,"",INDEX(Aggregattafel_2_O,$A92+1,Geschlecht)*EXP(-(INDEX(F_2_2_O,$A92+1,Geschlecht)*($B92-1999)+INDEX(G,$B92-1998,1)*(INDEX(F_1_2_O,$A92+1,Geschlecht)-INDEX(F_2_2_O,$A92+1,Geschlecht))))))</f>
        <v/>
      </c>
      <c r="E92" s="28" t="str">
        <f aca="false">IF($A92=121,1,IF($A92&gt;121,"",IF($A92&lt;(x+n),INDEX(Aggregattafel_Bestand,$A92+1,Geschlecht),IF($A92=(x+n),INDEX(f,1,Geschlecht),IF(AND($A92&gt;(x+n),$A92&lt;(x+n+5)),INDEX(f,2,Geschlecht),1))*INDEX(Selektionstafel_Bestand,$A92+1,Geschlecht))*EXP(-(INDEX(F_2_Bestand,$A92+1,Geschlecht)*($B92-1999)+INDEX(G,$B92-1998,1)*(INDEX(F_1_Bestand,$A92+1,Geschlecht)-INDEX(F_2_Bestand,$A92+1,Geschlecht))))))</f>
        <v/>
      </c>
      <c r="F92" s="28" t="str">
        <f aca="false">IF($A92=121,1,IF($A92&gt;121,"",INDEX(Aggregattafel_Bestand,$A92+1,Geschlecht)*EXP(-(INDEX(F_2_Bestand,$A92+1,Geschlecht)*($B92-1999)+INDEX(G,$B92-1998,1)*(INDEX(F_1_Bestand,$A92+1,Geschlecht)-INDEX(F_2_Bestand,$A92+1,Geschlecht))))))</f>
        <v/>
      </c>
      <c r="G92" s="28" t="e">
        <f aca="false">IF($A92=121-h_Bestand,1,IF($A92&gt;121-h_Bestand,"",INDEX(Grundtafel_Bestand,MAX(0,$A92+h_Bestand)+1,Geschlecht)))</f>
        <v>#REF!</v>
      </c>
      <c r="H92" s="28" t="str">
        <f aca="false">IF($A92=121,1,IF($A92&gt;121,"",IF($A92&lt;(x+n),INDEX(Aggregattafel_Bestand,$A92+1,Geschlecht),IF($A92=(x+n),INDEX(f,1,Geschlecht),IF(AND($A92&gt;(x+n),$A92&lt;(x+n+5)),INDEX(f,2,Geschlecht),1))*INDEX(Selektionstafel_Bestand,$A92+1,Geschlecht))*EXP(-INDEX(F_1_Bestand,$A92+1,Geschlecht)*($B92-1999))))</f>
        <v/>
      </c>
      <c r="I92" s="28" t="str">
        <f aca="false">IF($A92=121,1,IF($A92&gt;121,"",INDEX(Aggregattafel_Bestand,$A92+1,Geschlecht)*EXP(-INDEX(F_1_Bestand,$A92+1,Geschlecht)*($B92-1999))))</f>
        <v/>
      </c>
      <c r="J92" s="28" t="e">
        <f aca="false">IF($A92=121-h_B20,1,IF($A92&gt;121-h_B20,"",INDEX(Grundtafel_B20,MAX(0,$A92+h_B20)+1,Geschlecht)))</f>
        <v>#VALUE!</v>
      </c>
      <c r="K92" s="28" t="str">
        <f aca="false">IF($A92=121,1,IF($A92&gt;121,"",IF($A92&lt;(x+n),INDEX(Aggregattafel_1_O,$A92+1,Geschlecht),IF($A92=(x+n),INDEX(f,1,Geschlecht),IF(AND($A92&gt;(x+n),$A92&lt;(x+n+5)),INDEX(f,2,Geschlecht),1))*INDEX(Selektionstafel_1_O,$A92+1,Geschlecht))*EXP(-INDEX(F_1_O,$A92+1,Geschlecht)*($B92-1999))))</f>
        <v/>
      </c>
      <c r="L92" s="28" t="str">
        <f aca="false">IF($A92=121,1,IF($A92&gt;121,"",INDEX(Aggregattafel_1_O,$A92+1,Geschlecht)*EXP(-INDEX(F_1_O,$A92+1,Geschlecht)*($B92-1999))))</f>
        <v/>
      </c>
      <c r="M92" s="28" t="e">
        <f aca="false">IF($A92=121-h_1_O,1,IF($A92&gt;121-h_1_O,"",INDEX(Grundtafel_1_O,MAX(0,$A92+h_1_O)+1,Geschlecht)))</f>
        <v>#REF!</v>
      </c>
    </row>
    <row r="93" customFormat="false" ht="12.1" hidden="false" customHeight="false" outlineLevel="0" collapsed="false">
      <c r="A93" s="27" t="str">
        <f aca="false">IF(AND(A92&lt;121,A92&lt;&gt;""),A92+1,"")</f>
        <v/>
      </c>
      <c r="B93" s="27" t="str">
        <f aca="false">IF(AND($A92&lt;121,$A92&lt;&gt;""),B92+1,"")</f>
        <v/>
      </c>
      <c r="C93" s="28" t="str">
        <f aca="false">IF($A93=121,1,IF($A93&gt;121,"",IF($A93&lt;(x+n),INDEX(Aggregattafel_2_O,$A93+1,Geschlecht),IF($A93=(x+n),INDEX(f,1,Geschlecht),IF(AND($A93&gt;(x+n),$A93&lt;(x+n+5)),INDEX(f,2,Geschlecht),1))*INDEX(Selektionstafel_2_O,$A93+1,Geschlecht))*EXP(-(INDEX(F_2_2_O,$A93+1,Geschlecht)*($B93-1999)+INDEX(G,$B93-1998,1)*(INDEX(F_1_2_O,$A93+1,Geschlecht)-INDEX(F_2_2_O,$A93+1,Geschlecht))))))</f>
        <v/>
      </c>
      <c r="D93" s="28" t="str">
        <f aca="false">IF($A93=121,1,IF($A93&gt;121,"",INDEX(Aggregattafel_2_O,$A93+1,Geschlecht)*EXP(-(INDEX(F_2_2_O,$A93+1,Geschlecht)*($B93-1999)+INDEX(G,$B93-1998,1)*(INDEX(F_1_2_O,$A93+1,Geschlecht)-INDEX(F_2_2_O,$A93+1,Geschlecht))))))</f>
        <v/>
      </c>
      <c r="E93" s="28" t="str">
        <f aca="false">IF($A93=121,1,IF($A93&gt;121,"",IF($A93&lt;(x+n),INDEX(Aggregattafel_Bestand,$A93+1,Geschlecht),IF($A93=(x+n),INDEX(f,1,Geschlecht),IF(AND($A93&gt;(x+n),$A93&lt;(x+n+5)),INDEX(f,2,Geschlecht),1))*INDEX(Selektionstafel_Bestand,$A93+1,Geschlecht))*EXP(-(INDEX(F_2_Bestand,$A93+1,Geschlecht)*($B93-1999)+INDEX(G,$B93-1998,1)*(INDEX(F_1_Bestand,$A93+1,Geschlecht)-INDEX(F_2_Bestand,$A93+1,Geschlecht))))))</f>
        <v/>
      </c>
      <c r="F93" s="28" t="str">
        <f aca="false">IF($A93=121,1,IF($A93&gt;121,"",INDEX(Aggregattafel_Bestand,$A93+1,Geschlecht)*EXP(-(INDEX(F_2_Bestand,$A93+1,Geschlecht)*($B93-1999)+INDEX(G,$B93-1998,1)*(INDEX(F_1_Bestand,$A93+1,Geschlecht)-INDEX(F_2_Bestand,$A93+1,Geschlecht))))))</f>
        <v/>
      </c>
      <c r="G93" s="28" t="e">
        <f aca="false">IF($A93=121-h_Bestand,1,IF($A93&gt;121-h_Bestand,"",INDEX(Grundtafel_Bestand,MAX(0,$A93+h_Bestand)+1,Geschlecht)))</f>
        <v>#REF!</v>
      </c>
      <c r="H93" s="28" t="str">
        <f aca="false">IF($A93=121,1,IF($A93&gt;121,"",IF($A93&lt;(x+n),INDEX(Aggregattafel_Bestand,$A93+1,Geschlecht),IF($A93=(x+n),INDEX(f,1,Geschlecht),IF(AND($A93&gt;(x+n),$A93&lt;(x+n+5)),INDEX(f,2,Geschlecht),1))*INDEX(Selektionstafel_Bestand,$A93+1,Geschlecht))*EXP(-INDEX(F_1_Bestand,$A93+1,Geschlecht)*($B93-1999))))</f>
        <v/>
      </c>
      <c r="I93" s="28" t="str">
        <f aca="false">IF($A93=121,1,IF($A93&gt;121,"",INDEX(Aggregattafel_Bestand,$A93+1,Geschlecht)*EXP(-INDEX(F_1_Bestand,$A93+1,Geschlecht)*($B93-1999))))</f>
        <v/>
      </c>
      <c r="J93" s="28" t="e">
        <f aca="false">IF($A93=121-h_B20,1,IF($A93&gt;121-h_B20,"",INDEX(Grundtafel_B20,MAX(0,$A93+h_B20)+1,Geschlecht)))</f>
        <v>#VALUE!</v>
      </c>
      <c r="K93" s="28" t="str">
        <f aca="false">IF($A93=121,1,IF($A93&gt;121,"",IF($A93&lt;(x+n),INDEX(Aggregattafel_1_O,$A93+1,Geschlecht),IF($A93=(x+n),INDEX(f,1,Geschlecht),IF(AND($A93&gt;(x+n),$A93&lt;(x+n+5)),INDEX(f,2,Geschlecht),1))*INDEX(Selektionstafel_1_O,$A93+1,Geschlecht))*EXP(-INDEX(F_1_O,$A93+1,Geschlecht)*($B93-1999))))</f>
        <v/>
      </c>
      <c r="L93" s="28" t="str">
        <f aca="false">IF($A93=121,1,IF($A93&gt;121,"",INDEX(Aggregattafel_1_O,$A93+1,Geschlecht)*EXP(-INDEX(F_1_O,$A93+1,Geschlecht)*($B93-1999))))</f>
        <v/>
      </c>
      <c r="M93" s="28" t="e">
        <f aca="false">IF($A93=121-h_1_O,1,IF($A93&gt;121-h_1_O,"",INDEX(Grundtafel_1_O,MAX(0,$A93+h_1_O)+1,Geschlecht)))</f>
        <v>#REF!</v>
      </c>
    </row>
    <row r="94" customFormat="false" ht="12.1" hidden="false" customHeight="false" outlineLevel="0" collapsed="false">
      <c r="A94" s="27" t="str">
        <f aca="false">IF(AND(A93&lt;121,A93&lt;&gt;""),A93+1,"")</f>
        <v/>
      </c>
      <c r="B94" s="27" t="str">
        <f aca="false">IF(AND($A93&lt;121,$A93&lt;&gt;""),B93+1,"")</f>
        <v/>
      </c>
      <c r="C94" s="28" t="str">
        <f aca="false">IF($A94=121,1,IF($A94&gt;121,"",IF($A94&lt;(x+n),INDEX(Aggregattafel_2_O,$A94+1,Geschlecht),IF($A94=(x+n),INDEX(f,1,Geschlecht),IF(AND($A94&gt;(x+n),$A94&lt;(x+n+5)),INDEX(f,2,Geschlecht),1))*INDEX(Selektionstafel_2_O,$A94+1,Geschlecht))*EXP(-(INDEX(F_2_2_O,$A94+1,Geschlecht)*($B94-1999)+INDEX(G,$B94-1998,1)*(INDEX(F_1_2_O,$A94+1,Geschlecht)-INDEX(F_2_2_O,$A94+1,Geschlecht))))))</f>
        <v/>
      </c>
      <c r="D94" s="28" t="str">
        <f aca="false">IF($A94=121,1,IF($A94&gt;121,"",INDEX(Aggregattafel_2_O,$A94+1,Geschlecht)*EXP(-(INDEX(F_2_2_O,$A94+1,Geschlecht)*($B94-1999)+INDEX(G,$B94-1998,1)*(INDEX(F_1_2_O,$A94+1,Geschlecht)-INDEX(F_2_2_O,$A94+1,Geschlecht))))))</f>
        <v/>
      </c>
      <c r="E94" s="28" t="str">
        <f aca="false">IF($A94=121,1,IF($A94&gt;121,"",IF($A94&lt;(x+n),INDEX(Aggregattafel_Bestand,$A94+1,Geschlecht),IF($A94=(x+n),INDEX(f,1,Geschlecht),IF(AND($A94&gt;(x+n),$A94&lt;(x+n+5)),INDEX(f,2,Geschlecht),1))*INDEX(Selektionstafel_Bestand,$A94+1,Geschlecht))*EXP(-(INDEX(F_2_Bestand,$A94+1,Geschlecht)*($B94-1999)+INDEX(G,$B94-1998,1)*(INDEX(F_1_Bestand,$A94+1,Geschlecht)-INDEX(F_2_Bestand,$A94+1,Geschlecht))))))</f>
        <v/>
      </c>
      <c r="F94" s="28" t="str">
        <f aca="false">IF($A94=121,1,IF($A94&gt;121,"",INDEX(Aggregattafel_Bestand,$A94+1,Geschlecht)*EXP(-(INDEX(F_2_Bestand,$A94+1,Geschlecht)*($B94-1999)+INDEX(G,$B94-1998,1)*(INDEX(F_1_Bestand,$A94+1,Geschlecht)-INDEX(F_2_Bestand,$A94+1,Geschlecht))))))</f>
        <v/>
      </c>
      <c r="G94" s="28" t="e">
        <f aca="false">IF($A94=121-h_Bestand,1,IF($A94&gt;121-h_Bestand,"",INDEX(Grundtafel_Bestand,MAX(0,$A94+h_Bestand)+1,Geschlecht)))</f>
        <v>#REF!</v>
      </c>
      <c r="H94" s="28" t="str">
        <f aca="false">IF($A94=121,1,IF($A94&gt;121,"",IF($A94&lt;(x+n),INDEX(Aggregattafel_Bestand,$A94+1,Geschlecht),IF($A94=(x+n),INDEX(f,1,Geschlecht),IF(AND($A94&gt;(x+n),$A94&lt;(x+n+5)),INDEX(f,2,Geschlecht),1))*INDEX(Selektionstafel_Bestand,$A94+1,Geschlecht))*EXP(-INDEX(F_1_Bestand,$A94+1,Geschlecht)*($B94-1999))))</f>
        <v/>
      </c>
      <c r="I94" s="28" t="str">
        <f aca="false">IF($A94=121,1,IF($A94&gt;121,"",INDEX(Aggregattafel_Bestand,$A94+1,Geschlecht)*EXP(-INDEX(F_1_Bestand,$A94+1,Geschlecht)*($B94-1999))))</f>
        <v/>
      </c>
      <c r="J94" s="28" t="e">
        <f aca="false">IF($A94=121-h_B20,1,IF($A94&gt;121-h_B20,"",INDEX(Grundtafel_B20,MAX(0,$A94+h_B20)+1,Geschlecht)))</f>
        <v>#VALUE!</v>
      </c>
      <c r="K94" s="28" t="str">
        <f aca="false">IF($A94=121,1,IF($A94&gt;121,"",IF($A94&lt;(x+n),INDEX(Aggregattafel_1_O,$A94+1,Geschlecht),IF($A94=(x+n),INDEX(f,1,Geschlecht),IF(AND($A94&gt;(x+n),$A94&lt;(x+n+5)),INDEX(f,2,Geschlecht),1))*INDEX(Selektionstafel_1_O,$A94+1,Geschlecht))*EXP(-INDEX(F_1_O,$A94+1,Geschlecht)*($B94-1999))))</f>
        <v/>
      </c>
      <c r="L94" s="28" t="str">
        <f aca="false">IF($A94=121,1,IF($A94&gt;121,"",INDEX(Aggregattafel_1_O,$A94+1,Geschlecht)*EXP(-INDEX(F_1_O,$A94+1,Geschlecht)*($B94-1999))))</f>
        <v/>
      </c>
      <c r="M94" s="28" t="e">
        <f aca="false">IF($A94=121-h_1_O,1,IF($A94&gt;121-h_1_O,"",INDEX(Grundtafel_1_O,MAX(0,$A94+h_1_O)+1,Geschlecht)))</f>
        <v>#REF!</v>
      </c>
    </row>
    <row r="95" customFormat="false" ht="12.1" hidden="false" customHeight="false" outlineLevel="0" collapsed="false">
      <c r="A95" s="27" t="str">
        <f aca="false">IF(AND(A94&lt;121,A94&lt;&gt;""),A94+1,"")</f>
        <v/>
      </c>
      <c r="B95" s="27" t="str">
        <f aca="false">IF(AND($A94&lt;121,$A94&lt;&gt;""),B94+1,"")</f>
        <v/>
      </c>
      <c r="C95" s="28" t="str">
        <f aca="false">IF($A95=121,1,IF($A95&gt;121,"",IF($A95&lt;(x+n),INDEX(Aggregattafel_2_O,$A95+1,Geschlecht),IF($A95=(x+n),INDEX(f,1,Geschlecht),IF(AND($A95&gt;(x+n),$A95&lt;(x+n+5)),INDEX(f,2,Geschlecht),1))*INDEX(Selektionstafel_2_O,$A95+1,Geschlecht))*EXP(-(INDEX(F_2_2_O,$A95+1,Geschlecht)*($B95-1999)+INDEX(G,$B95-1998,1)*(INDEX(F_1_2_O,$A95+1,Geschlecht)-INDEX(F_2_2_O,$A95+1,Geschlecht))))))</f>
        <v/>
      </c>
      <c r="D95" s="28" t="str">
        <f aca="false">IF($A95=121,1,IF($A95&gt;121,"",INDEX(Aggregattafel_2_O,$A95+1,Geschlecht)*EXP(-(INDEX(F_2_2_O,$A95+1,Geschlecht)*($B95-1999)+INDEX(G,$B95-1998,1)*(INDEX(F_1_2_O,$A95+1,Geschlecht)-INDEX(F_2_2_O,$A95+1,Geschlecht))))))</f>
        <v/>
      </c>
      <c r="E95" s="28" t="str">
        <f aca="false">IF($A95=121,1,IF($A95&gt;121,"",IF($A95&lt;(x+n),INDEX(Aggregattafel_Bestand,$A95+1,Geschlecht),IF($A95=(x+n),INDEX(f,1,Geschlecht),IF(AND($A95&gt;(x+n),$A95&lt;(x+n+5)),INDEX(f,2,Geschlecht),1))*INDEX(Selektionstafel_Bestand,$A95+1,Geschlecht))*EXP(-(INDEX(F_2_Bestand,$A95+1,Geschlecht)*($B95-1999)+INDEX(G,$B95-1998,1)*(INDEX(F_1_Bestand,$A95+1,Geschlecht)-INDEX(F_2_Bestand,$A95+1,Geschlecht))))))</f>
        <v/>
      </c>
      <c r="F95" s="28" t="str">
        <f aca="false">IF($A95=121,1,IF($A95&gt;121,"",INDEX(Aggregattafel_Bestand,$A95+1,Geschlecht)*EXP(-(INDEX(F_2_Bestand,$A95+1,Geschlecht)*($B95-1999)+INDEX(G,$B95-1998,1)*(INDEX(F_1_Bestand,$A95+1,Geschlecht)-INDEX(F_2_Bestand,$A95+1,Geschlecht))))))</f>
        <v/>
      </c>
      <c r="G95" s="28" t="e">
        <f aca="false">IF($A95=121-h_Bestand,1,IF($A95&gt;121-h_Bestand,"",INDEX(Grundtafel_Bestand,MAX(0,$A95+h_Bestand)+1,Geschlecht)))</f>
        <v>#REF!</v>
      </c>
      <c r="H95" s="28" t="str">
        <f aca="false">IF($A95=121,1,IF($A95&gt;121,"",IF($A95&lt;(x+n),INDEX(Aggregattafel_Bestand,$A95+1,Geschlecht),IF($A95=(x+n),INDEX(f,1,Geschlecht),IF(AND($A95&gt;(x+n),$A95&lt;(x+n+5)),INDEX(f,2,Geschlecht),1))*INDEX(Selektionstafel_Bestand,$A95+1,Geschlecht))*EXP(-INDEX(F_1_Bestand,$A95+1,Geschlecht)*($B95-1999))))</f>
        <v/>
      </c>
      <c r="I95" s="28" t="str">
        <f aca="false">IF($A95=121,1,IF($A95&gt;121,"",INDEX(Aggregattafel_Bestand,$A95+1,Geschlecht)*EXP(-INDEX(F_1_Bestand,$A95+1,Geschlecht)*($B95-1999))))</f>
        <v/>
      </c>
      <c r="J95" s="28" t="e">
        <f aca="false">IF($A95=121-h_B20,1,IF($A95&gt;121-h_B20,"",INDEX(Grundtafel_B20,MAX(0,$A95+h_B20)+1,Geschlecht)))</f>
        <v>#VALUE!</v>
      </c>
      <c r="K95" s="28" t="str">
        <f aca="false">IF($A95=121,1,IF($A95&gt;121,"",IF($A95&lt;(x+n),INDEX(Aggregattafel_1_O,$A95+1,Geschlecht),IF($A95=(x+n),INDEX(f,1,Geschlecht),IF(AND($A95&gt;(x+n),$A95&lt;(x+n+5)),INDEX(f,2,Geschlecht),1))*INDEX(Selektionstafel_1_O,$A95+1,Geschlecht))*EXP(-INDEX(F_1_O,$A95+1,Geschlecht)*($B95-1999))))</f>
        <v/>
      </c>
      <c r="L95" s="28" t="str">
        <f aca="false">IF($A95=121,1,IF($A95&gt;121,"",INDEX(Aggregattafel_1_O,$A95+1,Geschlecht)*EXP(-INDEX(F_1_O,$A95+1,Geschlecht)*($B95-1999))))</f>
        <v/>
      </c>
      <c r="M95" s="28" t="e">
        <f aca="false">IF($A95=121-h_1_O,1,IF($A95&gt;121-h_1_O,"",INDEX(Grundtafel_1_O,MAX(0,$A95+h_1_O)+1,Geschlecht)))</f>
        <v>#REF!</v>
      </c>
    </row>
    <row r="96" customFormat="false" ht="12.1" hidden="false" customHeight="false" outlineLevel="0" collapsed="false">
      <c r="A96" s="27" t="str">
        <f aca="false">IF(AND(A95&lt;121,A95&lt;&gt;""),A95+1,"")</f>
        <v/>
      </c>
      <c r="B96" s="27" t="str">
        <f aca="false">IF(AND($A95&lt;121,$A95&lt;&gt;""),B95+1,"")</f>
        <v/>
      </c>
      <c r="C96" s="28" t="str">
        <f aca="false">IF($A96=121,1,IF($A96&gt;121,"",IF($A96&lt;(x+n),INDEX(Aggregattafel_2_O,$A96+1,Geschlecht),IF($A96=(x+n),INDEX(f,1,Geschlecht),IF(AND($A96&gt;(x+n),$A96&lt;(x+n+5)),INDEX(f,2,Geschlecht),1))*INDEX(Selektionstafel_2_O,$A96+1,Geschlecht))*EXP(-(INDEX(F_2_2_O,$A96+1,Geschlecht)*($B96-1999)+INDEX(G,$B96-1998,1)*(INDEX(F_1_2_O,$A96+1,Geschlecht)-INDEX(F_2_2_O,$A96+1,Geschlecht))))))</f>
        <v/>
      </c>
      <c r="D96" s="28" t="str">
        <f aca="false">IF($A96=121,1,IF($A96&gt;121,"",INDEX(Aggregattafel_2_O,$A96+1,Geschlecht)*EXP(-(INDEX(F_2_2_O,$A96+1,Geschlecht)*($B96-1999)+INDEX(G,$B96-1998,1)*(INDEX(F_1_2_O,$A96+1,Geschlecht)-INDEX(F_2_2_O,$A96+1,Geschlecht))))))</f>
        <v/>
      </c>
      <c r="E96" s="28" t="str">
        <f aca="false">IF($A96=121,1,IF($A96&gt;121,"",IF($A96&lt;(x+n),INDEX(Aggregattafel_Bestand,$A96+1,Geschlecht),IF($A96=(x+n),INDEX(f,1,Geschlecht),IF(AND($A96&gt;(x+n),$A96&lt;(x+n+5)),INDEX(f,2,Geschlecht),1))*INDEX(Selektionstafel_Bestand,$A96+1,Geschlecht))*EXP(-(INDEX(F_2_Bestand,$A96+1,Geschlecht)*($B96-1999)+INDEX(G,$B96-1998,1)*(INDEX(F_1_Bestand,$A96+1,Geschlecht)-INDEX(F_2_Bestand,$A96+1,Geschlecht))))))</f>
        <v/>
      </c>
      <c r="F96" s="28" t="str">
        <f aca="false">IF($A96=121,1,IF($A96&gt;121,"",INDEX(Aggregattafel_Bestand,$A96+1,Geschlecht)*EXP(-(INDEX(F_2_Bestand,$A96+1,Geschlecht)*($B96-1999)+INDEX(G,$B96-1998,1)*(INDEX(F_1_Bestand,$A96+1,Geschlecht)-INDEX(F_2_Bestand,$A96+1,Geschlecht))))))</f>
        <v/>
      </c>
      <c r="G96" s="28" t="e">
        <f aca="false">IF($A96=121-h_Bestand,1,IF($A96&gt;121-h_Bestand,"",INDEX(Grundtafel_Bestand,MAX(0,$A96+h_Bestand)+1,Geschlecht)))</f>
        <v>#REF!</v>
      </c>
      <c r="H96" s="28" t="str">
        <f aca="false">IF($A96=121,1,IF($A96&gt;121,"",IF($A96&lt;(x+n),INDEX(Aggregattafel_Bestand,$A96+1,Geschlecht),IF($A96=(x+n),INDEX(f,1,Geschlecht),IF(AND($A96&gt;(x+n),$A96&lt;(x+n+5)),INDEX(f,2,Geschlecht),1))*INDEX(Selektionstafel_Bestand,$A96+1,Geschlecht))*EXP(-INDEX(F_1_Bestand,$A96+1,Geschlecht)*($B96-1999))))</f>
        <v/>
      </c>
      <c r="I96" s="28" t="str">
        <f aca="false">IF($A96=121,1,IF($A96&gt;121,"",INDEX(Aggregattafel_Bestand,$A96+1,Geschlecht)*EXP(-INDEX(F_1_Bestand,$A96+1,Geschlecht)*($B96-1999))))</f>
        <v/>
      </c>
      <c r="J96" s="28" t="e">
        <f aca="false">IF($A96=121-h_B20,1,IF($A96&gt;121-h_B20,"",INDEX(Grundtafel_B20,MAX(0,$A96+h_B20)+1,Geschlecht)))</f>
        <v>#VALUE!</v>
      </c>
      <c r="K96" s="28" t="str">
        <f aca="false">IF($A96=121,1,IF($A96&gt;121,"",IF($A96&lt;(x+n),INDEX(Aggregattafel_1_O,$A96+1,Geschlecht),IF($A96=(x+n),INDEX(f,1,Geschlecht),IF(AND($A96&gt;(x+n),$A96&lt;(x+n+5)),INDEX(f,2,Geschlecht),1))*INDEX(Selektionstafel_1_O,$A96+1,Geschlecht))*EXP(-INDEX(F_1_O,$A96+1,Geschlecht)*($B96-1999))))</f>
        <v/>
      </c>
      <c r="L96" s="28" t="str">
        <f aca="false">IF($A96=121,1,IF($A96&gt;121,"",INDEX(Aggregattafel_1_O,$A96+1,Geschlecht)*EXP(-INDEX(F_1_O,$A96+1,Geschlecht)*($B96-1999))))</f>
        <v/>
      </c>
      <c r="M96" s="28" t="e">
        <f aca="false">IF($A96=121-h_1_O,1,IF($A96&gt;121-h_1_O,"",INDEX(Grundtafel_1_O,MAX(0,$A96+h_1_O)+1,Geschlecht)))</f>
        <v>#REF!</v>
      </c>
    </row>
    <row r="97" customFormat="false" ht="12.1" hidden="false" customHeight="false" outlineLevel="0" collapsed="false">
      <c r="A97" s="27" t="str">
        <f aca="false">IF(AND(A96&lt;121,A96&lt;&gt;""),A96+1,"")</f>
        <v/>
      </c>
      <c r="B97" s="27" t="str">
        <f aca="false">IF(AND($A96&lt;121,$A96&lt;&gt;""),B96+1,"")</f>
        <v/>
      </c>
      <c r="C97" s="28" t="str">
        <f aca="false">IF($A97=121,1,IF($A97&gt;121,"",IF($A97&lt;(x+n),INDEX(Aggregattafel_2_O,$A97+1,Geschlecht),IF($A97=(x+n),INDEX(f,1,Geschlecht),IF(AND($A97&gt;(x+n),$A97&lt;(x+n+5)),INDEX(f,2,Geschlecht),1))*INDEX(Selektionstafel_2_O,$A97+1,Geschlecht))*EXP(-(INDEX(F_2_2_O,$A97+1,Geschlecht)*($B97-1999)+INDEX(G,$B97-1998,1)*(INDEX(F_1_2_O,$A97+1,Geschlecht)-INDEX(F_2_2_O,$A97+1,Geschlecht))))))</f>
        <v/>
      </c>
      <c r="D97" s="28" t="str">
        <f aca="false">IF($A97=121,1,IF($A97&gt;121,"",INDEX(Aggregattafel_2_O,$A97+1,Geschlecht)*EXP(-(INDEX(F_2_2_O,$A97+1,Geschlecht)*($B97-1999)+INDEX(G,$B97-1998,1)*(INDEX(F_1_2_O,$A97+1,Geschlecht)-INDEX(F_2_2_O,$A97+1,Geschlecht))))))</f>
        <v/>
      </c>
      <c r="E97" s="28" t="str">
        <f aca="false">IF($A97=121,1,IF($A97&gt;121,"",IF($A97&lt;(x+n),INDEX(Aggregattafel_Bestand,$A97+1,Geschlecht),IF($A97=(x+n),INDEX(f,1,Geschlecht),IF(AND($A97&gt;(x+n),$A97&lt;(x+n+5)),INDEX(f,2,Geschlecht),1))*INDEX(Selektionstafel_Bestand,$A97+1,Geschlecht))*EXP(-(INDEX(F_2_Bestand,$A97+1,Geschlecht)*($B97-1999)+INDEX(G,$B97-1998,1)*(INDEX(F_1_Bestand,$A97+1,Geschlecht)-INDEX(F_2_Bestand,$A97+1,Geschlecht))))))</f>
        <v/>
      </c>
      <c r="F97" s="28" t="str">
        <f aca="false">IF($A97=121,1,IF($A97&gt;121,"",INDEX(Aggregattafel_Bestand,$A97+1,Geschlecht)*EXP(-(INDEX(F_2_Bestand,$A97+1,Geschlecht)*($B97-1999)+INDEX(G,$B97-1998,1)*(INDEX(F_1_Bestand,$A97+1,Geschlecht)-INDEX(F_2_Bestand,$A97+1,Geschlecht))))))</f>
        <v/>
      </c>
      <c r="G97" s="28" t="e">
        <f aca="false">IF($A97=121-h_Bestand,1,IF($A97&gt;121-h_Bestand,"",INDEX(Grundtafel_Bestand,MAX(0,$A97+h_Bestand)+1,Geschlecht)))</f>
        <v>#REF!</v>
      </c>
      <c r="H97" s="28" t="str">
        <f aca="false">IF($A97=121,1,IF($A97&gt;121,"",IF($A97&lt;(x+n),INDEX(Aggregattafel_Bestand,$A97+1,Geschlecht),IF($A97=(x+n),INDEX(f,1,Geschlecht),IF(AND($A97&gt;(x+n),$A97&lt;(x+n+5)),INDEX(f,2,Geschlecht),1))*INDEX(Selektionstafel_Bestand,$A97+1,Geschlecht))*EXP(-INDEX(F_1_Bestand,$A97+1,Geschlecht)*($B97-1999))))</f>
        <v/>
      </c>
      <c r="I97" s="28" t="str">
        <f aca="false">IF($A97=121,1,IF($A97&gt;121,"",INDEX(Aggregattafel_Bestand,$A97+1,Geschlecht)*EXP(-INDEX(F_1_Bestand,$A97+1,Geschlecht)*($B97-1999))))</f>
        <v/>
      </c>
      <c r="J97" s="28" t="e">
        <f aca="false">IF($A97=121-h_B20,1,IF($A97&gt;121-h_B20,"",INDEX(Grundtafel_B20,MAX(0,$A97+h_B20)+1,Geschlecht)))</f>
        <v>#VALUE!</v>
      </c>
      <c r="K97" s="28" t="str">
        <f aca="false">IF($A97=121,1,IF($A97&gt;121,"",IF($A97&lt;(x+n),INDEX(Aggregattafel_1_O,$A97+1,Geschlecht),IF($A97=(x+n),INDEX(f,1,Geschlecht),IF(AND($A97&gt;(x+n),$A97&lt;(x+n+5)),INDEX(f,2,Geschlecht),1))*INDEX(Selektionstafel_1_O,$A97+1,Geschlecht))*EXP(-INDEX(F_1_O,$A97+1,Geschlecht)*($B97-1999))))</f>
        <v/>
      </c>
      <c r="L97" s="28" t="str">
        <f aca="false">IF($A97=121,1,IF($A97&gt;121,"",INDEX(Aggregattafel_1_O,$A97+1,Geschlecht)*EXP(-INDEX(F_1_O,$A97+1,Geschlecht)*($B97-1999))))</f>
        <v/>
      </c>
      <c r="M97" s="28" t="e">
        <f aca="false">IF($A97=121-h_1_O,1,IF($A97&gt;121-h_1_O,"",INDEX(Grundtafel_1_O,MAX(0,$A97+h_1_O)+1,Geschlecht)))</f>
        <v>#REF!</v>
      </c>
    </row>
    <row r="98" customFormat="false" ht="12.1" hidden="false" customHeight="false" outlineLevel="0" collapsed="false">
      <c r="A98" s="27" t="str">
        <f aca="false">IF(AND(A97&lt;121,A97&lt;&gt;""),A97+1,"")</f>
        <v/>
      </c>
      <c r="B98" s="27" t="str">
        <f aca="false">IF(AND($A97&lt;121,$A97&lt;&gt;""),B97+1,"")</f>
        <v/>
      </c>
      <c r="C98" s="28" t="str">
        <f aca="false">IF($A98=121,1,IF($A98&gt;121,"",IF($A98&lt;(x+n),INDEX(Aggregattafel_2_O,$A98+1,Geschlecht),IF($A98=(x+n),INDEX(f,1,Geschlecht),IF(AND($A98&gt;(x+n),$A98&lt;(x+n+5)),INDEX(f,2,Geschlecht),1))*INDEX(Selektionstafel_2_O,$A98+1,Geschlecht))*EXP(-(INDEX(F_2_2_O,$A98+1,Geschlecht)*($B98-1999)+INDEX(G,$B98-1998,1)*(INDEX(F_1_2_O,$A98+1,Geschlecht)-INDEX(F_2_2_O,$A98+1,Geschlecht))))))</f>
        <v/>
      </c>
      <c r="D98" s="28" t="str">
        <f aca="false">IF($A98=121,1,IF($A98&gt;121,"",INDEX(Aggregattafel_2_O,$A98+1,Geschlecht)*EXP(-(INDEX(F_2_2_O,$A98+1,Geschlecht)*($B98-1999)+INDEX(G,$B98-1998,1)*(INDEX(F_1_2_O,$A98+1,Geschlecht)-INDEX(F_2_2_O,$A98+1,Geschlecht))))))</f>
        <v/>
      </c>
      <c r="E98" s="28" t="str">
        <f aca="false">IF($A98=121,1,IF($A98&gt;121,"",IF($A98&lt;(x+n),INDEX(Aggregattafel_Bestand,$A98+1,Geschlecht),IF($A98=(x+n),INDEX(f,1,Geschlecht),IF(AND($A98&gt;(x+n),$A98&lt;(x+n+5)),INDEX(f,2,Geschlecht),1))*INDEX(Selektionstafel_Bestand,$A98+1,Geschlecht))*EXP(-(INDEX(F_2_Bestand,$A98+1,Geschlecht)*($B98-1999)+INDEX(G,$B98-1998,1)*(INDEX(F_1_Bestand,$A98+1,Geschlecht)-INDEX(F_2_Bestand,$A98+1,Geschlecht))))))</f>
        <v/>
      </c>
      <c r="F98" s="28" t="str">
        <f aca="false">IF($A98=121,1,IF($A98&gt;121,"",INDEX(Aggregattafel_Bestand,$A98+1,Geschlecht)*EXP(-(INDEX(F_2_Bestand,$A98+1,Geschlecht)*($B98-1999)+INDEX(G,$B98-1998,1)*(INDEX(F_1_Bestand,$A98+1,Geschlecht)-INDEX(F_2_Bestand,$A98+1,Geschlecht))))))</f>
        <v/>
      </c>
      <c r="G98" s="28" t="e">
        <f aca="false">IF($A98=121-h_Bestand,1,IF($A98&gt;121-h_Bestand,"",INDEX(Grundtafel_Bestand,MAX(0,$A98+h_Bestand)+1,Geschlecht)))</f>
        <v>#REF!</v>
      </c>
      <c r="H98" s="28" t="str">
        <f aca="false">IF($A98=121,1,IF($A98&gt;121,"",IF($A98&lt;(x+n),INDEX(Aggregattafel_Bestand,$A98+1,Geschlecht),IF($A98=(x+n),INDEX(f,1,Geschlecht),IF(AND($A98&gt;(x+n),$A98&lt;(x+n+5)),INDEX(f,2,Geschlecht),1))*INDEX(Selektionstafel_Bestand,$A98+1,Geschlecht))*EXP(-INDEX(F_1_Bestand,$A98+1,Geschlecht)*($B98-1999))))</f>
        <v/>
      </c>
      <c r="I98" s="28" t="str">
        <f aca="false">IF($A98=121,1,IF($A98&gt;121,"",INDEX(Aggregattafel_Bestand,$A98+1,Geschlecht)*EXP(-INDEX(F_1_Bestand,$A98+1,Geschlecht)*($B98-1999))))</f>
        <v/>
      </c>
      <c r="J98" s="28" t="e">
        <f aca="false">IF($A98=121-h_B20,1,IF($A98&gt;121-h_B20,"",INDEX(Grundtafel_B20,MAX(0,$A98+h_B20)+1,Geschlecht)))</f>
        <v>#VALUE!</v>
      </c>
      <c r="K98" s="28" t="str">
        <f aca="false">IF($A98=121,1,IF($A98&gt;121,"",IF($A98&lt;(x+n),INDEX(Aggregattafel_1_O,$A98+1,Geschlecht),IF($A98=(x+n),INDEX(f,1,Geschlecht),IF(AND($A98&gt;(x+n),$A98&lt;(x+n+5)),INDEX(f,2,Geschlecht),1))*INDEX(Selektionstafel_1_O,$A98+1,Geschlecht))*EXP(-INDEX(F_1_O,$A98+1,Geschlecht)*($B98-1999))))</f>
        <v/>
      </c>
      <c r="L98" s="28" t="str">
        <f aca="false">IF($A98=121,1,IF($A98&gt;121,"",INDEX(Aggregattafel_1_O,$A98+1,Geschlecht)*EXP(-INDEX(F_1_O,$A98+1,Geschlecht)*($B98-1999))))</f>
        <v/>
      </c>
      <c r="M98" s="28" t="e">
        <f aca="false">IF($A98=121-h_1_O,1,IF($A98&gt;121-h_1_O,"",INDEX(Grundtafel_1_O,MAX(0,$A98+h_1_O)+1,Geschlecht)))</f>
        <v>#REF!</v>
      </c>
    </row>
    <row r="99" customFormat="false" ht="12.1" hidden="false" customHeight="false" outlineLevel="0" collapsed="false">
      <c r="A99" s="27" t="str">
        <f aca="false">IF(AND(A98&lt;121,A98&lt;&gt;""),A98+1,"")</f>
        <v/>
      </c>
      <c r="B99" s="27" t="str">
        <f aca="false">IF(AND($A98&lt;121,$A98&lt;&gt;""),B98+1,"")</f>
        <v/>
      </c>
      <c r="C99" s="28" t="str">
        <f aca="false">IF($A99=121,1,IF($A99&gt;121,"",IF($A99&lt;(x+n),INDEX(Aggregattafel_2_O,$A99+1,Geschlecht),IF($A99=(x+n),INDEX(f,1,Geschlecht),IF(AND($A99&gt;(x+n),$A99&lt;(x+n+5)),INDEX(f,2,Geschlecht),1))*INDEX(Selektionstafel_2_O,$A99+1,Geschlecht))*EXP(-(INDEX(F_2_2_O,$A99+1,Geschlecht)*($B99-1999)+INDEX(G,$B99-1998,1)*(INDEX(F_1_2_O,$A99+1,Geschlecht)-INDEX(F_2_2_O,$A99+1,Geschlecht))))))</f>
        <v/>
      </c>
      <c r="D99" s="28" t="str">
        <f aca="false">IF($A99=121,1,IF($A99&gt;121,"",INDEX(Aggregattafel_2_O,$A99+1,Geschlecht)*EXP(-(INDEX(F_2_2_O,$A99+1,Geschlecht)*($B99-1999)+INDEX(G,$B99-1998,1)*(INDEX(F_1_2_O,$A99+1,Geschlecht)-INDEX(F_2_2_O,$A99+1,Geschlecht))))))</f>
        <v/>
      </c>
      <c r="E99" s="28" t="str">
        <f aca="false">IF($A99=121,1,IF($A99&gt;121,"",IF($A99&lt;(x+n),INDEX(Aggregattafel_Bestand,$A99+1,Geschlecht),IF($A99=(x+n),INDEX(f,1,Geschlecht),IF(AND($A99&gt;(x+n),$A99&lt;(x+n+5)),INDEX(f,2,Geschlecht),1))*INDEX(Selektionstafel_Bestand,$A99+1,Geschlecht))*EXP(-(INDEX(F_2_Bestand,$A99+1,Geschlecht)*($B99-1999)+INDEX(G,$B99-1998,1)*(INDEX(F_1_Bestand,$A99+1,Geschlecht)-INDEX(F_2_Bestand,$A99+1,Geschlecht))))))</f>
        <v/>
      </c>
      <c r="F99" s="28" t="str">
        <f aca="false">IF($A99=121,1,IF($A99&gt;121,"",INDEX(Aggregattafel_Bestand,$A99+1,Geschlecht)*EXP(-(INDEX(F_2_Bestand,$A99+1,Geschlecht)*($B99-1999)+INDEX(G,$B99-1998,1)*(INDEX(F_1_Bestand,$A99+1,Geschlecht)-INDEX(F_2_Bestand,$A99+1,Geschlecht))))))</f>
        <v/>
      </c>
      <c r="G99" s="28" t="e">
        <f aca="false">IF($A99=121-h_Bestand,1,IF($A99&gt;121-h_Bestand,"",INDEX(Grundtafel_Bestand,MAX(0,$A99+h_Bestand)+1,Geschlecht)))</f>
        <v>#REF!</v>
      </c>
      <c r="H99" s="28" t="str">
        <f aca="false">IF($A99=121,1,IF($A99&gt;121,"",IF($A99&lt;(x+n),INDEX(Aggregattafel_Bestand,$A99+1,Geschlecht),IF($A99=(x+n),INDEX(f,1,Geschlecht),IF(AND($A99&gt;(x+n),$A99&lt;(x+n+5)),INDEX(f,2,Geschlecht),1))*INDEX(Selektionstafel_Bestand,$A99+1,Geschlecht))*EXP(-INDEX(F_1_Bestand,$A99+1,Geschlecht)*($B99-1999))))</f>
        <v/>
      </c>
      <c r="I99" s="28" t="str">
        <f aca="false">IF($A99=121,1,IF($A99&gt;121,"",INDEX(Aggregattafel_Bestand,$A99+1,Geschlecht)*EXP(-INDEX(F_1_Bestand,$A99+1,Geschlecht)*($B99-1999))))</f>
        <v/>
      </c>
      <c r="J99" s="28" t="e">
        <f aca="false">IF($A99=121-h_B20,1,IF($A99&gt;121-h_B20,"",INDEX(Grundtafel_B20,MAX(0,$A99+h_B20)+1,Geschlecht)))</f>
        <v>#VALUE!</v>
      </c>
      <c r="K99" s="28" t="str">
        <f aca="false">IF($A99=121,1,IF($A99&gt;121,"",IF($A99&lt;(x+n),INDEX(Aggregattafel_1_O,$A99+1,Geschlecht),IF($A99=(x+n),INDEX(f,1,Geschlecht),IF(AND($A99&gt;(x+n),$A99&lt;(x+n+5)),INDEX(f,2,Geschlecht),1))*INDEX(Selektionstafel_1_O,$A99+1,Geschlecht))*EXP(-INDEX(F_1_O,$A99+1,Geschlecht)*($B99-1999))))</f>
        <v/>
      </c>
      <c r="L99" s="28" t="str">
        <f aca="false">IF($A99=121,1,IF($A99&gt;121,"",INDEX(Aggregattafel_1_O,$A99+1,Geschlecht)*EXP(-INDEX(F_1_O,$A99+1,Geschlecht)*($B99-1999))))</f>
        <v/>
      </c>
      <c r="M99" s="28" t="e">
        <f aca="false">IF($A99=121-h_1_O,1,IF($A99&gt;121-h_1_O,"",INDEX(Grundtafel_1_O,MAX(0,$A99+h_1_O)+1,Geschlecht)))</f>
        <v>#REF!</v>
      </c>
    </row>
    <row r="100" customFormat="false" ht="12.1" hidden="false" customHeight="false" outlineLevel="0" collapsed="false">
      <c r="A100" s="27" t="str">
        <f aca="false">IF(AND(A99&lt;121,A99&lt;&gt;""),A99+1,"")</f>
        <v/>
      </c>
      <c r="B100" s="27" t="str">
        <f aca="false">IF(AND($A99&lt;121,$A99&lt;&gt;""),B99+1,"")</f>
        <v/>
      </c>
      <c r="C100" s="28" t="str">
        <f aca="false">IF($A100=121,1,IF($A100&gt;121,"",IF($A100&lt;(x+n),INDEX(Aggregattafel_2_O,$A100+1,Geschlecht),IF($A100=(x+n),INDEX(f,1,Geschlecht),IF(AND($A100&gt;(x+n),$A100&lt;(x+n+5)),INDEX(f,2,Geschlecht),1))*INDEX(Selektionstafel_2_O,$A100+1,Geschlecht))*EXP(-(INDEX(F_2_2_O,$A100+1,Geschlecht)*($B100-1999)+INDEX(G,$B100-1998,1)*(INDEX(F_1_2_O,$A100+1,Geschlecht)-INDEX(F_2_2_O,$A100+1,Geschlecht))))))</f>
        <v/>
      </c>
      <c r="D100" s="28" t="str">
        <f aca="false">IF($A100=121,1,IF($A100&gt;121,"",INDEX(Aggregattafel_2_O,$A100+1,Geschlecht)*EXP(-(INDEX(F_2_2_O,$A100+1,Geschlecht)*($B100-1999)+INDEX(G,$B100-1998,1)*(INDEX(F_1_2_O,$A100+1,Geschlecht)-INDEX(F_2_2_O,$A100+1,Geschlecht))))))</f>
        <v/>
      </c>
      <c r="E100" s="28" t="str">
        <f aca="false">IF($A100=121,1,IF($A100&gt;121,"",IF($A100&lt;(x+n),INDEX(Aggregattafel_Bestand,$A100+1,Geschlecht),IF($A100=(x+n),INDEX(f,1,Geschlecht),IF(AND($A100&gt;(x+n),$A100&lt;(x+n+5)),INDEX(f,2,Geschlecht),1))*INDEX(Selektionstafel_Bestand,$A100+1,Geschlecht))*EXP(-(INDEX(F_2_Bestand,$A100+1,Geschlecht)*($B100-1999)+INDEX(G,$B100-1998,1)*(INDEX(F_1_Bestand,$A100+1,Geschlecht)-INDEX(F_2_Bestand,$A100+1,Geschlecht))))))</f>
        <v/>
      </c>
      <c r="F100" s="28" t="str">
        <f aca="false">IF($A100=121,1,IF($A100&gt;121,"",INDEX(Aggregattafel_Bestand,$A100+1,Geschlecht)*EXP(-(INDEX(F_2_Bestand,$A100+1,Geschlecht)*($B100-1999)+INDEX(G,$B100-1998,1)*(INDEX(F_1_Bestand,$A100+1,Geschlecht)-INDEX(F_2_Bestand,$A100+1,Geschlecht))))))</f>
        <v/>
      </c>
      <c r="G100" s="28" t="e">
        <f aca="false">IF($A100=121-h_Bestand,1,IF($A100&gt;121-h_Bestand,"",INDEX(Grundtafel_Bestand,MAX(0,$A100+h_Bestand)+1,Geschlecht)))</f>
        <v>#REF!</v>
      </c>
      <c r="H100" s="28" t="str">
        <f aca="false">IF($A100=121,1,IF($A100&gt;121,"",IF($A100&lt;(x+n),INDEX(Aggregattafel_Bestand,$A100+1,Geschlecht),IF($A100=(x+n),INDEX(f,1,Geschlecht),IF(AND($A100&gt;(x+n),$A100&lt;(x+n+5)),INDEX(f,2,Geschlecht),1))*INDEX(Selektionstafel_Bestand,$A100+1,Geschlecht))*EXP(-INDEX(F_1_Bestand,$A100+1,Geschlecht)*($B100-1999))))</f>
        <v/>
      </c>
      <c r="I100" s="28" t="str">
        <f aca="false">IF($A100=121,1,IF($A100&gt;121,"",INDEX(Aggregattafel_Bestand,$A100+1,Geschlecht)*EXP(-INDEX(F_1_Bestand,$A100+1,Geschlecht)*($B100-1999))))</f>
        <v/>
      </c>
      <c r="J100" s="28" t="e">
        <f aca="false">IF($A100=121-h_B20,1,IF($A100&gt;121-h_B20,"",INDEX(Grundtafel_B20,MAX(0,$A100+h_B20)+1,Geschlecht)))</f>
        <v>#VALUE!</v>
      </c>
      <c r="K100" s="28" t="str">
        <f aca="false">IF($A100=121,1,IF($A100&gt;121,"",IF($A100&lt;(x+n),INDEX(Aggregattafel_1_O,$A100+1,Geschlecht),IF($A100=(x+n),INDEX(f,1,Geschlecht),IF(AND($A100&gt;(x+n),$A100&lt;(x+n+5)),INDEX(f,2,Geschlecht),1))*INDEX(Selektionstafel_1_O,$A100+1,Geschlecht))*EXP(-INDEX(F_1_O,$A100+1,Geschlecht)*($B100-1999))))</f>
        <v/>
      </c>
      <c r="L100" s="28" t="str">
        <f aca="false">IF($A100=121,1,IF($A100&gt;121,"",INDEX(Aggregattafel_1_O,$A100+1,Geschlecht)*EXP(-INDEX(F_1_O,$A100+1,Geschlecht)*($B100-1999))))</f>
        <v/>
      </c>
      <c r="M100" s="28" t="e">
        <f aca="false">IF($A100=121-h_1_O,1,IF($A100&gt;121-h_1_O,"",INDEX(Grundtafel_1_O,MAX(0,$A100+h_1_O)+1,Geschlecht)))</f>
        <v>#REF!</v>
      </c>
    </row>
    <row r="101" customFormat="false" ht="12.1" hidden="false" customHeight="false" outlineLevel="0" collapsed="false">
      <c r="A101" s="27" t="str">
        <f aca="false">IF(AND(A100&lt;121,A100&lt;&gt;""),A100+1,"")</f>
        <v/>
      </c>
      <c r="B101" s="27" t="str">
        <f aca="false">IF(AND($A100&lt;121,$A100&lt;&gt;""),B100+1,"")</f>
        <v/>
      </c>
      <c r="C101" s="28" t="str">
        <f aca="false">IF($A101=121,1,IF($A101&gt;121,"",IF($A101&lt;(x+n),INDEX(Aggregattafel_2_O,$A101+1,Geschlecht),IF($A101=(x+n),INDEX(f,1,Geschlecht),IF(AND($A101&gt;(x+n),$A101&lt;(x+n+5)),INDEX(f,2,Geschlecht),1))*INDEX(Selektionstafel_2_O,$A101+1,Geschlecht))*EXP(-(INDEX(F_2_2_O,$A101+1,Geschlecht)*($B101-1999)+INDEX(G,$B101-1998,1)*(INDEX(F_1_2_O,$A101+1,Geschlecht)-INDEX(F_2_2_O,$A101+1,Geschlecht))))))</f>
        <v/>
      </c>
      <c r="D101" s="28" t="str">
        <f aca="false">IF($A101=121,1,IF($A101&gt;121,"",INDEX(Aggregattafel_2_O,$A101+1,Geschlecht)*EXP(-(INDEX(F_2_2_O,$A101+1,Geschlecht)*($B101-1999)+INDEX(G,$B101-1998,1)*(INDEX(F_1_2_O,$A101+1,Geschlecht)-INDEX(F_2_2_O,$A101+1,Geschlecht))))))</f>
        <v/>
      </c>
      <c r="E101" s="28" t="str">
        <f aca="false">IF($A101=121,1,IF($A101&gt;121,"",IF($A101&lt;(x+n),INDEX(Aggregattafel_Bestand,$A101+1,Geschlecht),IF($A101=(x+n),INDEX(f,1,Geschlecht),IF(AND($A101&gt;(x+n),$A101&lt;(x+n+5)),INDEX(f,2,Geschlecht),1))*INDEX(Selektionstafel_Bestand,$A101+1,Geschlecht))*EXP(-(INDEX(F_2_Bestand,$A101+1,Geschlecht)*($B101-1999)+INDEX(G,$B101-1998,1)*(INDEX(F_1_Bestand,$A101+1,Geschlecht)-INDEX(F_2_Bestand,$A101+1,Geschlecht))))))</f>
        <v/>
      </c>
      <c r="F101" s="28" t="str">
        <f aca="false">IF($A101=121,1,IF($A101&gt;121,"",INDEX(Aggregattafel_Bestand,$A101+1,Geschlecht)*EXP(-(INDEX(F_2_Bestand,$A101+1,Geschlecht)*($B101-1999)+INDEX(G,$B101-1998,1)*(INDEX(F_1_Bestand,$A101+1,Geschlecht)-INDEX(F_2_Bestand,$A101+1,Geschlecht))))))</f>
        <v/>
      </c>
      <c r="G101" s="28" t="e">
        <f aca="false">IF($A101=121-h_Bestand,1,IF($A101&gt;121-h_Bestand,"",INDEX(Grundtafel_Bestand,MAX(0,$A101+h_Bestand)+1,Geschlecht)))</f>
        <v>#REF!</v>
      </c>
      <c r="H101" s="28" t="str">
        <f aca="false">IF($A101=121,1,IF($A101&gt;121,"",IF($A101&lt;(x+n),INDEX(Aggregattafel_Bestand,$A101+1,Geschlecht),IF($A101=(x+n),INDEX(f,1,Geschlecht),IF(AND($A101&gt;(x+n),$A101&lt;(x+n+5)),INDEX(f,2,Geschlecht),1))*INDEX(Selektionstafel_Bestand,$A101+1,Geschlecht))*EXP(-INDEX(F_1_Bestand,$A101+1,Geschlecht)*($B101-1999))))</f>
        <v/>
      </c>
      <c r="I101" s="28" t="str">
        <f aca="false">IF($A101=121,1,IF($A101&gt;121,"",INDEX(Aggregattafel_Bestand,$A101+1,Geschlecht)*EXP(-INDEX(F_1_Bestand,$A101+1,Geschlecht)*($B101-1999))))</f>
        <v/>
      </c>
      <c r="J101" s="28" t="e">
        <f aca="false">IF($A101=121-h_B20,1,IF($A101&gt;121-h_B20,"",INDEX(Grundtafel_B20,MAX(0,$A101+h_B20)+1,Geschlecht)))</f>
        <v>#VALUE!</v>
      </c>
      <c r="K101" s="28" t="str">
        <f aca="false">IF($A101=121,1,IF($A101&gt;121,"",IF($A101&lt;(x+n),INDEX(Aggregattafel_1_O,$A101+1,Geschlecht),IF($A101=(x+n),INDEX(f,1,Geschlecht),IF(AND($A101&gt;(x+n),$A101&lt;(x+n+5)),INDEX(f,2,Geschlecht),1))*INDEX(Selektionstafel_1_O,$A101+1,Geschlecht))*EXP(-INDEX(F_1_O,$A101+1,Geschlecht)*($B101-1999))))</f>
        <v/>
      </c>
      <c r="L101" s="28" t="str">
        <f aca="false">IF($A101=121,1,IF($A101&gt;121,"",INDEX(Aggregattafel_1_O,$A101+1,Geschlecht)*EXP(-INDEX(F_1_O,$A101+1,Geschlecht)*($B101-1999))))</f>
        <v/>
      </c>
      <c r="M101" s="28" t="e">
        <f aca="false">IF($A101=121-h_1_O,1,IF($A101&gt;121-h_1_O,"",INDEX(Grundtafel_1_O,MAX(0,$A101+h_1_O)+1,Geschlecht)))</f>
        <v>#REF!</v>
      </c>
    </row>
    <row r="102" customFormat="false" ht="12.1" hidden="false" customHeight="false" outlineLevel="0" collapsed="false">
      <c r="A102" s="27" t="str">
        <f aca="false">IF(AND(A101&lt;121,A101&lt;&gt;""),A101+1,"")</f>
        <v/>
      </c>
      <c r="B102" s="27" t="str">
        <f aca="false">IF(AND($A101&lt;121,$A101&lt;&gt;""),B101+1,"")</f>
        <v/>
      </c>
      <c r="C102" s="28" t="str">
        <f aca="false">IF($A102=121,1,IF($A102&gt;121,"",IF($A102&lt;(x+n),INDEX(Aggregattafel_2_O,$A102+1,Geschlecht),IF($A102=(x+n),INDEX(f,1,Geschlecht),IF(AND($A102&gt;(x+n),$A102&lt;(x+n+5)),INDEX(f,2,Geschlecht),1))*INDEX(Selektionstafel_2_O,$A102+1,Geschlecht))*EXP(-(INDEX(F_2_2_O,$A102+1,Geschlecht)*($B102-1999)+INDEX(G,$B102-1998,1)*(INDEX(F_1_2_O,$A102+1,Geschlecht)-INDEX(F_2_2_O,$A102+1,Geschlecht))))))</f>
        <v/>
      </c>
      <c r="D102" s="28" t="str">
        <f aca="false">IF($A102=121,1,IF($A102&gt;121,"",INDEX(Aggregattafel_2_O,$A102+1,Geschlecht)*EXP(-(INDEX(F_2_2_O,$A102+1,Geschlecht)*($B102-1999)+INDEX(G,$B102-1998,1)*(INDEX(F_1_2_O,$A102+1,Geschlecht)-INDEX(F_2_2_O,$A102+1,Geschlecht))))))</f>
        <v/>
      </c>
      <c r="E102" s="28" t="str">
        <f aca="false">IF($A102=121,1,IF($A102&gt;121,"",IF($A102&lt;(x+n),INDEX(Aggregattafel_Bestand,$A102+1,Geschlecht),IF($A102=(x+n),INDEX(f,1,Geschlecht),IF(AND($A102&gt;(x+n),$A102&lt;(x+n+5)),INDEX(f,2,Geschlecht),1))*INDEX(Selektionstafel_Bestand,$A102+1,Geschlecht))*EXP(-(INDEX(F_2_Bestand,$A102+1,Geschlecht)*($B102-1999)+INDEX(G,$B102-1998,1)*(INDEX(F_1_Bestand,$A102+1,Geschlecht)-INDEX(F_2_Bestand,$A102+1,Geschlecht))))))</f>
        <v/>
      </c>
      <c r="F102" s="28" t="str">
        <f aca="false">IF($A102=121,1,IF($A102&gt;121,"",INDEX(Aggregattafel_Bestand,$A102+1,Geschlecht)*EXP(-(INDEX(F_2_Bestand,$A102+1,Geschlecht)*($B102-1999)+INDEX(G,$B102-1998,1)*(INDEX(F_1_Bestand,$A102+1,Geschlecht)-INDEX(F_2_Bestand,$A102+1,Geschlecht))))))</f>
        <v/>
      </c>
      <c r="G102" s="28" t="e">
        <f aca="false">IF($A102=121-h_Bestand,1,IF($A102&gt;121-h_Bestand,"",INDEX(Grundtafel_Bestand,MAX(0,$A102+h_Bestand)+1,Geschlecht)))</f>
        <v>#REF!</v>
      </c>
      <c r="H102" s="28" t="str">
        <f aca="false">IF($A102=121,1,IF($A102&gt;121,"",IF($A102&lt;(x+n),INDEX(Aggregattafel_Bestand,$A102+1,Geschlecht),IF($A102=(x+n),INDEX(f,1,Geschlecht),IF(AND($A102&gt;(x+n),$A102&lt;(x+n+5)),INDEX(f,2,Geschlecht),1))*INDEX(Selektionstafel_Bestand,$A102+1,Geschlecht))*EXP(-INDEX(F_1_Bestand,$A102+1,Geschlecht)*($B102-1999))))</f>
        <v/>
      </c>
      <c r="I102" s="28" t="str">
        <f aca="false">IF($A102=121,1,IF($A102&gt;121,"",INDEX(Aggregattafel_Bestand,$A102+1,Geschlecht)*EXP(-INDEX(F_1_Bestand,$A102+1,Geschlecht)*($B102-1999))))</f>
        <v/>
      </c>
      <c r="J102" s="28" t="e">
        <f aca="false">IF($A102=121-h_B20,1,IF($A102&gt;121-h_B20,"",INDEX(Grundtafel_B20,MAX(0,$A102+h_B20)+1,Geschlecht)))</f>
        <v>#VALUE!</v>
      </c>
      <c r="K102" s="28" t="str">
        <f aca="false">IF($A102=121,1,IF($A102&gt;121,"",IF($A102&lt;(x+n),INDEX(Aggregattafel_1_O,$A102+1,Geschlecht),IF($A102=(x+n),INDEX(f,1,Geschlecht),IF(AND($A102&gt;(x+n),$A102&lt;(x+n+5)),INDEX(f,2,Geschlecht),1))*INDEX(Selektionstafel_1_O,$A102+1,Geschlecht))*EXP(-INDEX(F_1_O,$A102+1,Geschlecht)*($B102-1999))))</f>
        <v/>
      </c>
      <c r="L102" s="28" t="str">
        <f aca="false">IF($A102=121,1,IF($A102&gt;121,"",INDEX(Aggregattafel_1_O,$A102+1,Geschlecht)*EXP(-INDEX(F_1_O,$A102+1,Geschlecht)*($B102-1999))))</f>
        <v/>
      </c>
      <c r="M102" s="28" t="e">
        <f aca="false">IF($A102=121-h_1_O,1,IF($A102&gt;121-h_1_O,"",INDEX(Grundtafel_1_O,MAX(0,$A102+h_1_O)+1,Geschlecht)))</f>
        <v>#REF!</v>
      </c>
    </row>
    <row r="103" customFormat="false" ht="12.1" hidden="false" customHeight="false" outlineLevel="0" collapsed="false">
      <c r="A103" s="27" t="str">
        <f aca="false">IF(AND(A102&lt;121,A102&lt;&gt;""),A102+1,"")</f>
        <v/>
      </c>
      <c r="B103" s="27" t="str">
        <f aca="false">IF(AND($A102&lt;121,$A102&lt;&gt;""),B102+1,"")</f>
        <v/>
      </c>
      <c r="C103" s="28" t="str">
        <f aca="false">IF($A103=121,1,IF($A103&gt;121,"",IF($A103&lt;(x+n),INDEX(Aggregattafel_2_O,$A103+1,Geschlecht),IF($A103=(x+n),INDEX(f,1,Geschlecht),IF(AND($A103&gt;(x+n),$A103&lt;(x+n+5)),INDEX(f,2,Geschlecht),1))*INDEX(Selektionstafel_2_O,$A103+1,Geschlecht))*EXP(-(INDEX(F_2_2_O,$A103+1,Geschlecht)*($B103-1999)+INDEX(G,$B103-1998,1)*(INDEX(F_1_2_O,$A103+1,Geschlecht)-INDEX(F_2_2_O,$A103+1,Geschlecht))))))</f>
        <v/>
      </c>
      <c r="D103" s="28" t="str">
        <f aca="false">IF($A103=121,1,IF($A103&gt;121,"",INDEX(Aggregattafel_2_O,$A103+1,Geschlecht)*EXP(-(INDEX(F_2_2_O,$A103+1,Geschlecht)*($B103-1999)+INDEX(G,$B103-1998,1)*(INDEX(F_1_2_O,$A103+1,Geschlecht)-INDEX(F_2_2_O,$A103+1,Geschlecht))))))</f>
        <v/>
      </c>
      <c r="E103" s="28" t="str">
        <f aca="false">IF($A103=121,1,IF($A103&gt;121,"",IF($A103&lt;(x+n),INDEX(Aggregattafel_Bestand,$A103+1,Geschlecht),IF($A103=(x+n),INDEX(f,1,Geschlecht),IF(AND($A103&gt;(x+n),$A103&lt;(x+n+5)),INDEX(f,2,Geschlecht),1))*INDEX(Selektionstafel_Bestand,$A103+1,Geschlecht))*EXP(-(INDEX(F_2_Bestand,$A103+1,Geschlecht)*($B103-1999)+INDEX(G,$B103-1998,1)*(INDEX(F_1_Bestand,$A103+1,Geschlecht)-INDEX(F_2_Bestand,$A103+1,Geschlecht))))))</f>
        <v/>
      </c>
      <c r="F103" s="28" t="str">
        <f aca="false">IF($A103=121,1,IF($A103&gt;121,"",INDEX(Aggregattafel_Bestand,$A103+1,Geschlecht)*EXP(-(INDEX(F_2_Bestand,$A103+1,Geschlecht)*($B103-1999)+INDEX(G,$B103-1998,1)*(INDEX(F_1_Bestand,$A103+1,Geschlecht)-INDEX(F_2_Bestand,$A103+1,Geschlecht))))))</f>
        <v/>
      </c>
      <c r="G103" s="28" t="e">
        <f aca="false">IF($A103=121-h_Bestand,1,IF($A103&gt;121-h_Bestand,"",INDEX(Grundtafel_Bestand,MAX(0,$A103+h_Bestand)+1,Geschlecht)))</f>
        <v>#REF!</v>
      </c>
      <c r="H103" s="28" t="str">
        <f aca="false">IF($A103=121,1,IF($A103&gt;121,"",IF($A103&lt;(x+n),INDEX(Aggregattafel_Bestand,$A103+1,Geschlecht),IF($A103=(x+n),INDEX(f,1,Geschlecht),IF(AND($A103&gt;(x+n),$A103&lt;(x+n+5)),INDEX(f,2,Geschlecht),1))*INDEX(Selektionstafel_Bestand,$A103+1,Geschlecht))*EXP(-INDEX(F_1_Bestand,$A103+1,Geschlecht)*($B103-1999))))</f>
        <v/>
      </c>
      <c r="I103" s="28" t="str">
        <f aca="false">IF($A103=121,1,IF($A103&gt;121,"",INDEX(Aggregattafel_Bestand,$A103+1,Geschlecht)*EXP(-INDEX(F_1_Bestand,$A103+1,Geschlecht)*($B103-1999))))</f>
        <v/>
      </c>
      <c r="J103" s="28" t="e">
        <f aca="false">IF($A103=121-h_B20,1,IF($A103&gt;121-h_B20,"",INDEX(Grundtafel_B20,MAX(0,$A103+h_B20)+1,Geschlecht)))</f>
        <v>#VALUE!</v>
      </c>
      <c r="K103" s="28" t="str">
        <f aca="false">IF($A103=121,1,IF($A103&gt;121,"",IF($A103&lt;(x+n),INDEX(Aggregattafel_1_O,$A103+1,Geschlecht),IF($A103=(x+n),INDEX(f,1,Geschlecht),IF(AND($A103&gt;(x+n),$A103&lt;(x+n+5)),INDEX(f,2,Geschlecht),1))*INDEX(Selektionstafel_1_O,$A103+1,Geschlecht))*EXP(-INDEX(F_1_O,$A103+1,Geschlecht)*($B103-1999))))</f>
        <v/>
      </c>
      <c r="L103" s="28" t="str">
        <f aca="false">IF($A103=121,1,IF($A103&gt;121,"",INDEX(Aggregattafel_1_O,$A103+1,Geschlecht)*EXP(-INDEX(F_1_O,$A103+1,Geschlecht)*($B103-1999))))</f>
        <v/>
      </c>
      <c r="M103" s="28" t="e">
        <f aca="false">IF($A103=121-h_1_O,1,IF($A103&gt;121-h_1_O,"",INDEX(Grundtafel_1_O,MAX(0,$A103+h_1_O)+1,Geschlecht)))</f>
        <v>#REF!</v>
      </c>
    </row>
    <row r="104" customFormat="false" ht="12.1" hidden="false" customHeight="false" outlineLevel="0" collapsed="false">
      <c r="A104" s="27" t="str">
        <f aca="false">IF(AND(A103&lt;121,A103&lt;&gt;""),A103+1,"")</f>
        <v/>
      </c>
      <c r="B104" s="27" t="str">
        <f aca="false">IF(AND($A103&lt;121,$A103&lt;&gt;""),B103+1,"")</f>
        <v/>
      </c>
      <c r="C104" s="28" t="str">
        <f aca="false">IF($A104=121,1,IF($A104&gt;121,"",IF($A104&lt;(x+n),INDEX(Aggregattafel_2_O,$A104+1,Geschlecht),IF($A104=(x+n),INDEX(f,1,Geschlecht),IF(AND($A104&gt;(x+n),$A104&lt;(x+n+5)),INDEX(f,2,Geschlecht),1))*INDEX(Selektionstafel_2_O,$A104+1,Geschlecht))*EXP(-(INDEX(F_2_2_O,$A104+1,Geschlecht)*($B104-1999)+INDEX(G,$B104-1998,1)*(INDEX(F_1_2_O,$A104+1,Geschlecht)-INDEX(F_2_2_O,$A104+1,Geschlecht))))))</f>
        <v/>
      </c>
      <c r="D104" s="28" t="str">
        <f aca="false">IF($A104=121,1,IF($A104&gt;121,"",INDEX(Aggregattafel_2_O,$A104+1,Geschlecht)*EXP(-(INDEX(F_2_2_O,$A104+1,Geschlecht)*($B104-1999)+INDEX(G,$B104-1998,1)*(INDEX(F_1_2_O,$A104+1,Geschlecht)-INDEX(F_2_2_O,$A104+1,Geschlecht))))))</f>
        <v/>
      </c>
      <c r="E104" s="28" t="str">
        <f aca="false">IF($A104=121,1,IF($A104&gt;121,"",IF($A104&lt;(x+n),INDEX(Aggregattafel_Bestand,$A104+1,Geschlecht),IF($A104=(x+n),INDEX(f,1,Geschlecht),IF(AND($A104&gt;(x+n),$A104&lt;(x+n+5)),INDEX(f,2,Geschlecht),1))*INDEX(Selektionstafel_Bestand,$A104+1,Geschlecht))*EXP(-(INDEX(F_2_Bestand,$A104+1,Geschlecht)*($B104-1999)+INDEX(G,$B104-1998,1)*(INDEX(F_1_Bestand,$A104+1,Geschlecht)-INDEX(F_2_Bestand,$A104+1,Geschlecht))))))</f>
        <v/>
      </c>
      <c r="F104" s="28" t="str">
        <f aca="false">IF($A104=121,1,IF($A104&gt;121,"",INDEX(Aggregattafel_Bestand,$A104+1,Geschlecht)*EXP(-(INDEX(F_2_Bestand,$A104+1,Geschlecht)*($B104-1999)+INDEX(G,$B104-1998,1)*(INDEX(F_1_Bestand,$A104+1,Geschlecht)-INDEX(F_2_Bestand,$A104+1,Geschlecht))))))</f>
        <v/>
      </c>
      <c r="G104" s="28" t="e">
        <f aca="false">IF($A104=121-h_Bestand,1,IF($A104&gt;121-h_Bestand,"",INDEX(Grundtafel_Bestand,MAX(0,$A104+h_Bestand)+1,Geschlecht)))</f>
        <v>#REF!</v>
      </c>
      <c r="H104" s="28" t="str">
        <f aca="false">IF($A104=121,1,IF($A104&gt;121,"",IF($A104&lt;(x+n),INDEX(Aggregattafel_Bestand,$A104+1,Geschlecht),IF($A104=(x+n),INDEX(f,1,Geschlecht),IF(AND($A104&gt;(x+n),$A104&lt;(x+n+5)),INDEX(f,2,Geschlecht),1))*INDEX(Selektionstafel_Bestand,$A104+1,Geschlecht))*EXP(-INDEX(F_1_Bestand,$A104+1,Geschlecht)*($B104-1999))))</f>
        <v/>
      </c>
      <c r="I104" s="28" t="str">
        <f aca="false">IF($A104=121,1,IF($A104&gt;121,"",INDEX(Aggregattafel_Bestand,$A104+1,Geschlecht)*EXP(-INDEX(F_1_Bestand,$A104+1,Geschlecht)*($B104-1999))))</f>
        <v/>
      </c>
      <c r="J104" s="28" t="e">
        <f aca="false">IF($A104=121-h_B20,1,IF($A104&gt;121-h_B20,"",INDEX(Grundtafel_B20,MAX(0,$A104+h_B20)+1,Geschlecht)))</f>
        <v>#VALUE!</v>
      </c>
      <c r="K104" s="28" t="str">
        <f aca="false">IF($A104=121,1,IF($A104&gt;121,"",IF($A104&lt;(x+n),INDEX(Aggregattafel_1_O,$A104+1,Geschlecht),IF($A104=(x+n),INDEX(f,1,Geschlecht),IF(AND($A104&gt;(x+n),$A104&lt;(x+n+5)),INDEX(f,2,Geschlecht),1))*INDEX(Selektionstafel_1_O,$A104+1,Geschlecht))*EXP(-INDEX(F_1_O,$A104+1,Geschlecht)*($B104-1999))))</f>
        <v/>
      </c>
      <c r="L104" s="28" t="str">
        <f aca="false">IF($A104=121,1,IF($A104&gt;121,"",INDEX(Aggregattafel_1_O,$A104+1,Geschlecht)*EXP(-INDEX(F_1_O,$A104+1,Geschlecht)*($B104-1999))))</f>
        <v/>
      </c>
      <c r="M104" s="28" t="e">
        <f aca="false">IF($A104=121-h_1_O,1,IF($A104&gt;121-h_1_O,"",INDEX(Grundtafel_1_O,MAX(0,$A104+h_1_O)+1,Geschlecht)))</f>
        <v>#REF!</v>
      </c>
    </row>
    <row r="105" customFormat="false" ht="12.1" hidden="false" customHeight="false" outlineLevel="0" collapsed="false">
      <c r="A105" s="27" t="str">
        <f aca="false">IF(AND(A104&lt;121,A104&lt;&gt;""),A104+1,"")</f>
        <v/>
      </c>
      <c r="B105" s="27" t="str">
        <f aca="false">IF(AND($A104&lt;121,$A104&lt;&gt;""),B104+1,"")</f>
        <v/>
      </c>
      <c r="C105" s="28" t="str">
        <f aca="false">IF($A105=121,1,IF($A105&gt;121,"",IF($A105&lt;(x+n),INDEX(Aggregattafel_2_O,$A105+1,Geschlecht),IF($A105=(x+n),INDEX(f,1,Geschlecht),IF(AND($A105&gt;(x+n),$A105&lt;(x+n+5)),INDEX(f,2,Geschlecht),1))*INDEX(Selektionstafel_2_O,$A105+1,Geschlecht))*EXP(-(INDEX(F_2_2_O,$A105+1,Geschlecht)*($B105-1999)+INDEX(G,$B105-1998,1)*(INDEX(F_1_2_O,$A105+1,Geschlecht)-INDEX(F_2_2_O,$A105+1,Geschlecht))))))</f>
        <v/>
      </c>
      <c r="D105" s="28" t="str">
        <f aca="false">IF($A105=121,1,IF($A105&gt;121,"",INDEX(Aggregattafel_2_O,$A105+1,Geschlecht)*EXP(-(INDEX(F_2_2_O,$A105+1,Geschlecht)*($B105-1999)+INDEX(G,$B105-1998,1)*(INDEX(F_1_2_O,$A105+1,Geschlecht)-INDEX(F_2_2_O,$A105+1,Geschlecht))))))</f>
        <v/>
      </c>
      <c r="E105" s="28" t="str">
        <f aca="false">IF($A105=121,1,IF($A105&gt;121,"",IF($A105&lt;(x+n),INDEX(Aggregattafel_Bestand,$A105+1,Geschlecht),IF($A105=(x+n),INDEX(f,1,Geschlecht),IF(AND($A105&gt;(x+n),$A105&lt;(x+n+5)),INDEX(f,2,Geschlecht),1))*INDEX(Selektionstafel_Bestand,$A105+1,Geschlecht))*EXP(-(INDEX(F_2_Bestand,$A105+1,Geschlecht)*($B105-1999)+INDEX(G,$B105-1998,1)*(INDEX(F_1_Bestand,$A105+1,Geschlecht)-INDEX(F_2_Bestand,$A105+1,Geschlecht))))))</f>
        <v/>
      </c>
      <c r="F105" s="28" t="str">
        <f aca="false">IF($A105=121,1,IF($A105&gt;121,"",INDEX(Aggregattafel_Bestand,$A105+1,Geschlecht)*EXP(-(INDEX(F_2_Bestand,$A105+1,Geschlecht)*($B105-1999)+INDEX(G,$B105-1998,1)*(INDEX(F_1_Bestand,$A105+1,Geschlecht)-INDEX(F_2_Bestand,$A105+1,Geschlecht))))))</f>
        <v/>
      </c>
      <c r="G105" s="28" t="e">
        <f aca="false">IF($A105=121-h_Bestand,1,IF($A105&gt;121-h_Bestand,"",INDEX(Grundtafel_Bestand,MAX(0,$A105+h_Bestand)+1,Geschlecht)))</f>
        <v>#REF!</v>
      </c>
      <c r="H105" s="28" t="str">
        <f aca="false">IF($A105=121,1,IF($A105&gt;121,"",IF($A105&lt;(x+n),INDEX(Aggregattafel_Bestand,$A105+1,Geschlecht),IF($A105=(x+n),INDEX(f,1,Geschlecht),IF(AND($A105&gt;(x+n),$A105&lt;(x+n+5)),INDEX(f,2,Geschlecht),1))*INDEX(Selektionstafel_Bestand,$A105+1,Geschlecht))*EXP(-INDEX(F_1_Bestand,$A105+1,Geschlecht)*($B105-1999))))</f>
        <v/>
      </c>
      <c r="I105" s="28" t="str">
        <f aca="false">IF($A105=121,1,IF($A105&gt;121,"",INDEX(Aggregattafel_Bestand,$A105+1,Geschlecht)*EXP(-INDEX(F_1_Bestand,$A105+1,Geschlecht)*($B105-1999))))</f>
        <v/>
      </c>
      <c r="J105" s="28" t="e">
        <f aca="false">IF($A105=121-h_B20,1,IF($A105&gt;121-h_B20,"",INDEX(Grundtafel_B20,MAX(0,$A105+h_B20)+1,Geschlecht)))</f>
        <v>#VALUE!</v>
      </c>
      <c r="K105" s="28" t="str">
        <f aca="false">IF($A105=121,1,IF($A105&gt;121,"",IF($A105&lt;(x+n),INDEX(Aggregattafel_1_O,$A105+1,Geschlecht),IF($A105=(x+n),INDEX(f,1,Geschlecht),IF(AND($A105&gt;(x+n),$A105&lt;(x+n+5)),INDEX(f,2,Geschlecht),1))*INDEX(Selektionstafel_1_O,$A105+1,Geschlecht))*EXP(-INDEX(F_1_O,$A105+1,Geschlecht)*($B105-1999))))</f>
        <v/>
      </c>
      <c r="L105" s="28" t="str">
        <f aca="false">IF($A105=121,1,IF($A105&gt;121,"",INDEX(Aggregattafel_1_O,$A105+1,Geschlecht)*EXP(-INDEX(F_1_O,$A105+1,Geschlecht)*($B105-1999))))</f>
        <v/>
      </c>
      <c r="M105" s="28" t="e">
        <f aca="false">IF($A105=121-h_1_O,1,IF($A105&gt;121-h_1_O,"",INDEX(Grundtafel_1_O,MAX(0,$A105+h_1_O)+1,Geschlecht)))</f>
        <v>#REF!</v>
      </c>
    </row>
    <row r="106" customFormat="false" ht="12.1" hidden="false" customHeight="false" outlineLevel="0" collapsed="false">
      <c r="A106" s="27" t="str">
        <f aca="false">IF(AND(A105&lt;121,A105&lt;&gt;""),A105+1,"")</f>
        <v/>
      </c>
      <c r="B106" s="27" t="str">
        <f aca="false">IF(AND($A105&lt;121,$A105&lt;&gt;""),B105+1,"")</f>
        <v/>
      </c>
      <c r="C106" s="28" t="str">
        <f aca="false">IF($A106=121,1,IF($A106&gt;121,"",IF($A106&lt;(x+n),INDEX(Aggregattafel_2_O,$A106+1,Geschlecht),IF($A106=(x+n),INDEX(f,1,Geschlecht),IF(AND($A106&gt;(x+n),$A106&lt;(x+n+5)),INDEX(f,2,Geschlecht),1))*INDEX(Selektionstafel_2_O,$A106+1,Geschlecht))*EXP(-(INDEX(F_2_2_O,$A106+1,Geschlecht)*($B106-1999)+INDEX(G,$B106-1998,1)*(INDEX(F_1_2_O,$A106+1,Geschlecht)-INDEX(F_2_2_O,$A106+1,Geschlecht))))))</f>
        <v/>
      </c>
      <c r="D106" s="28" t="str">
        <f aca="false">IF($A106=121,1,IF($A106&gt;121,"",INDEX(Aggregattafel_2_O,$A106+1,Geschlecht)*EXP(-(INDEX(F_2_2_O,$A106+1,Geschlecht)*($B106-1999)+INDEX(G,$B106-1998,1)*(INDEX(F_1_2_O,$A106+1,Geschlecht)-INDEX(F_2_2_O,$A106+1,Geschlecht))))))</f>
        <v/>
      </c>
      <c r="E106" s="28" t="str">
        <f aca="false">IF($A106=121,1,IF($A106&gt;121,"",IF($A106&lt;(x+n),INDEX(Aggregattafel_Bestand,$A106+1,Geschlecht),IF($A106=(x+n),INDEX(f,1,Geschlecht),IF(AND($A106&gt;(x+n),$A106&lt;(x+n+5)),INDEX(f,2,Geschlecht),1))*INDEX(Selektionstafel_Bestand,$A106+1,Geschlecht))*EXP(-(INDEX(F_2_Bestand,$A106+1,Geschlecht)*($B106-1999)+INDEX(G,$B106-1998,1)*(INDEX(F_1_Bestand,$A106+1,Geschlecht)-INDEX(F_2_Bestand,$A106+1,Geschlecht))))))</f>
        <v/>
      </c>
      <c r="F106" s="28" t="str">
        <f aca="false">IF($A106=121,1,IF($A106&gt;121,"",INDEX(Aggregattafel_Bestand,$A106+1,Geschlecht)*EXP(-(INDEX(F_2_Bestand,$A106+1,Geschlecht)*($B106-1999)+INDEX(G,$B106-1998,1)*(INDEX(F_1_Bestand,$A106+1,Geschlecht)-INDEX(F_2_Bestand,$A106+1,Geschlecht))))))</f>
        <v/>
      </c>
      <c r="G106" s="28" t="e">
        <f aca="false">IF($A106=121-h_Bestand,1,IF($A106&gt;121-h_Bestand,"",INDEX(Grundtafel_Bestand,MAX(0,$A106+h_Bestand)+1,Geschlecht)))</f>
        <v>#REF!</v>
      </c>
      <c r="H106" s="28" t="str">
        <f aca="false">IF($A106=121,1,IF($A106&gt;121,"",IF($A106&lt;(x+n),INDEX(Aggregattafel_Bestand,$A106+1,Geschlecht),IF($A106=(x+n),INDEX(f,1,Geschlecht),IF(AND($A106&gt;(x+n),$A106&lt;(x+n+5)),INDEX(f,2,Geschlecht),1))*INDEX(Selektionstafel_Bestand,$A106+1,Geschlecht))*EXP(-INDEX(F_1_Bestand,$A106+1,Geschlecht)*($B106-1999))))</f>
        <v/>
      </c>
      <c r="I106" s="28" t="str">
        <f aca="false">IF($A106=121,1,IF($A106&gt;121,"",INDEX(Aggregattafel_Bestand,$A106+1,Geschlecht)*EXP(-INDEX(F_1_Bestand,$A106+1,Geschlecht)*($B106-1999))))</f>
        <v/>
      </c>
      <c r="J106" s="28" t="e">
        <f aca="false">IF($A106=121-h_B20,1,IF($A106&gt;121-h_B20,"",INDEX(Grundtafel_B20,MAX(0,$A106+h_B20)+1,Geschlecht)))</f>
        <v>#VALUE!</v>
      </c>
      <c r="K106" s="28" t="str">
        <f aca="false">IF($A106=121,1,IF($A106&gt;121,"",IF($A106&lt;(x+n),INDEX(Aggregattafel_1_O,$A106+1,Geschlecht),IF($A106=(x+n),INDEX(f,1,Geschlecht),IF(AND($A106&gt;(x+n),$A106&lt;(x+n+5)),INDEX(f,2,Geschlecht),1))*INDEX(Selektionstafel_1_O,$A106+1,Geschlecht))*EXP(-INDEX(F_1_O,$A106+1,Geschlecht)*($B106-1999))))</f>
        <v/>
      </c>
      <c r="L106" s="28" t="str">
        <f aca="false">IF($A106=121,1,IF($A106&gt;121,"",INDEX(Aggregattafel_1_O,$A106+1,Geschlecht)*EXP(-INDEX(F_1_O,$A106+1,Geschlecht)*($B106-1999))))</f>
        <v/>
      </c>
      <c r="M106" s="28" t="e">
        <f aca="false">IF($A106=121-h_1_O,1,IF($A106&gt;121-h_1_O,"",INDEX(Grundtafel_1_O,MAX(0,$A106+h_1_O)+1,Geschlecht)))</f>
        <v>#REF!</v>
      </c>
    </row>
    <row r="107" customFormat="false" ht="12.1" hidden="false" customHeight="false" outlineLevel="0" collapsed="false">
      <c r="A107" s="27" t="str">
        <f aca="false">IF(AND(A106&lt;121,A106&lt;&gt;""),A106+1,"")</f>
        <v/>
      </c>
      <c r="B107" s="27" t="str">
        <f aca="false">IF(AND($A106&lt;121,$A106&lt;&gt;""),B106+1,"")</f>
        <v/>
      </c>
      <c r="C107" s="28" t="str">
        <f aca="false">IF($A107=121,1,IF($A107&gt;121,"",IF($A107&lt;(x+n),INDEX(Aggregattafel_2_O,$A107+1,Geschlecht),IF($A107=(x+n),INDEX(f,1,Geschlecht),IF(AND($A107&gt;(x+n),$A107&lt;(x+n+5)),INDEX(f,2,Geschlecht),1))*INDEX(Selektionstafel_2_O,$A107+1,Geschlecht))*EXP(-(INDEX(F_2_2_O,$A107+1,Geschlecht)*($B107-1999)+INDEX(G,$B107-1998,1)*(INDEX(F_1_2_O,$A107+1,Geschlecht)-INDEX(F_2_2_O,$A107+1,Geschlecht))))))</f>
        <v/>
      </c>
      <c r="D107" s="28" t="str">
        <f aca="false">IF($A107=121,1,IF($A107&gt;121,"",INDEX(Aggregattafel_2_O,$A107+1,Geschlecht)*EXP(-(INDEX(F_2_2_O,$A107+1,Geschlecht)*($B107-1999)+INDEX(G,$B107-1998,1)*(INDEX(F_1_2_O,$A107+1,Geschlecht)-INDEX(F_2_2_O,$A107+1,Geschlecht))))))</f>
        <v/>
      </c>
      <c r="E107" s="28" t="str">
        <f aca="false">IF($A107=121,1,IF($A107&gt;121,"",IF($A107&lt;(x+n),INDEX(Aggregattafel_Bestand,$A107+1,Geschlecht),IF($A107=(x+n),INDEX(f,1,Geschlecht),IF(AND($A107&gt;(x+n),$A107&lt;(x+n+5)),INDEX(f,2,Geschlecht),1))*INDEX(Selektionstafel_Bestand,$A107+1,Geschlecht))*EXP(-(INDEX(F_2_Bestand,$A107+1,Geschlecht)*($B107-1999)+INDEX(G,$B107-1998,1)*(INDEX(F_1_Bestand,$A107+1,Geschlecht)-INDEX(F_2_Bestand,$A107+1,Geschlecht))))))</f>
        <v/>
      </c>
      <c r="F107" s="28" t="str">
        <f aca="false">IF($A107=121,1,IF($A107&gt;121,"",INDEX(Aggregattafel_Bestand,$A107+1,Geschlecht)*EXP(-(INDEX(F_2_Bestand,$A107+1,Geschlecht)*($B107-1999)+INDEX(G,$B107-1998,1)*(INDEX(F_1_Bestand,$A107+1,Geschlecht)-INDEX(F_2_Bestand,$A107+1,Geschlecht))))))</f>
        <v/>
      </c>
      <c r="G107" s="28" t="e">
        <f aca="false">IF($A107=121-h_Bestand,1,IF($A107&gt;121-h_Bestand,"",INDEX(Grundtafel_Bestand,MAX(0,$A107+h_Bestand)+1,Geschlecht)))</f>
        <v>#REF!</v>
      </c>
      <c r="H107" s="28" t="str">
        <f aca="false">IF($A107=121,1,IF($A107&gt;121,"",IF($A107&lt;(x+n),INDEX(Aggregattafel_Bestand,$A107+1,Geschlecht),IF($A107=(x+n),INDEX(f,1,Geschlecht),IF(AND($A107&gt;(x+n),$A107&lt;(x+n+5)),INDEX(f,2,Geschlecht),1))*INDEX(Selektionstafel_Bestand,$A107+1,Geschlecht))*EXP(-INDEX(F_1_Bestand,$A107+1,Geschlecht)*($B107-1999))))</f>
        <v/>
      </c>
      <c r="I107" s="28" t="str">
        <f aca="false">IF($A107=121,1,IF($A107&gt;121,"",INDEX(Aggregattafel_Bestand,$A107+1,Geschlecht)*EXP(-INDEX(F_1_Bestand,$A107+1,Geschlecht)*($B107-1999))))</f>
        <v/>
      </c>
      <c r="J107" s="28" t="e">
        <f aca="false">IF($A107=121-h_B20,1,IF($A107&gt;121-h_B20,"",INDEX(Grundtafel_B20,MAX(0,$A107+h_B20)+1,Geschlecht)))</f>
        <v>#VALUE!</v>
      </c>
      <c r="K107" s="28" t="str">
        <f aca="false">IF($A107=121,1,IF($A107&gt;121,"",IF($A107&lt;(x+n),INDEX(Aggregattafel_1_O,$A107+1,Geschlecht),IF($A107=(x+n),INDEX(f,1,Geschlecht),IF(AND($A107&gt;(x+n),$A107&lt;(x+n+5)),INDEX(f,2,Geschlecht),1))*INDEX(Selektionstafel_1_O,$A107+1,Geschlecht))*EXP(-INDEX(F_1_O,$A107+1,Geschlecht)*($B107-1999))))</f>
        <v/>
      </c>
      <c r="L107" s="28" t="str">
        <f aca="false">IF($A107=121,1,IF($A107&gt;121,"",INDEX(Aggregattafel_1_O,$A107+1,Geschlecht)*EXP(-INDEX(F_1_O,$A107+1,Geschlecht)*($B107-1999))))</f>
        <v/>
      </c>
      <c r="M107" s="28" t="e">
        <f aca="false">IF($A107=121-h_1_O,1,IF($A107&gt;121-h_1_O,"",INDEX(Grundtafel_1_O,MAX(0,$A107+h_1_O)+1,Geschlecht)))</f>
        <v>#REF!</v>
      </c>
    </row>
    <row r="108" customFormat="false" ht="12.1" hidden="false" customHeight="false" outlineLevel="0" collapsed="false">
      <c r="A108" s="27" t="str">
        <f aca="false">IF(AND(A107&lt;121,A107&lt;&gt;""),A107+1,"")</f>
        <v/>
      </c>
      <c r="B108" s="27" t="str">
        <f aca="false">IF(AND($A107&lt;121,$A107&lt;&gt;""),B107+1,"")</f>
        <v/>
      </c>
      <c r="C108" s="28" t="str">
        <f aca="false">IF($A108=121,1,IF($A108&gt;121,"",IF($A108&lt;(x+n),INDEX(Aggregattafel_2_O,$A108+1,Geschlecht),IF($A108=(x+n),INDEX(f,1,Geschlecht),IF(AND($A108&gt;(x+n),$A108&lt;(x+n+5)),INDEX(f,2,Geschlecht),1))*INDEX(Selektionstafel_2_O,$A108+1,Geschlecht))*EXP(-(INDEX(F_2_2_O,$A108+1,Geschlecht)*($B108-1999)+INDEX(G,$B108-1998,1)*(INDEX(F_1_2_O,$A108+1,Geschlecht)-INDEX(F_2_2_O,$A108+1,Geschlecht))))))</f>
        <v/>
      </c>
      <c r="D108" s="28" t="str">
        <f aca="false">IF($A108=121,1,IF($A108&gt;121,"",INDEX(Aggregattafel_2_O,$A108+1,Geschlecht)*EXP(-(INDEX(F_2_2_O,$A108+1,Geschlecht)*($B108-1999)+INDEX(G,$B108-1998,1)*(INDEX(F_1_2_O,$A108+1,Geschlecht)-INDEX(F_2_2_O,$A108+1,Geschlecht))))))</f>
        <v/>
      </c>
      <c r="E108" s="28" t="str">
        <f aca="false">IF($A108=121,1,IF($A108&gt;121,"",IF($A108&lt;(x+n),INDEX(Aggregattafel_Bestand,$A108+1,Geschlecht),IF($A108=(x+n),INDEX(f,1,Geschlecht),IF(AND($A108&gt;(x+n),$A108&lt;(x+n+5)),INDEX(f,2,Geschlecht),1))*INDEX(Selektionstafel_Bestand,$A108+1,Geschlecht))*EXP(-(INDEX(F_2_Bestand,$A108+1,Geschlecht)*($B108-1999)+INDEX(G,$B108-1998,1)*(INDEX(F_1_Bestand,$A108+1,Geschlecht)-INDEX(F_2_Bestand,$A108+1,Geschlecht))))))</f>
        <v/>
      </c>
      <c r="F108" s="28" t="str">
        <f aca="false">IF($A108=121,1,IF($A108&gt;121,"",INDEX(Aggregattafel_Bestand,$A108+1,Geschlecht)*EXP(-(INDEX(F_2_Bestand,$A108+1,Geschlecht)*($B108-1999)+INDEX(G,$B108-1998,1)*(INDEX(F_1_Bestand,$A108+1,Geschlecht)-INDEX(F_2_Bestand,$A108+1,Geschlecht))))))</f>
        <v/>
      </c>
      <c r="G108" s="28" t="e">
        <f aca="false">IF($A108=121-h_Bestand,1,IF($A108&gt;121-h_Bestand,"",INDEX(Grundtafel_Bestand,MAX(0,$A108+h_Bestand)+1,Geschlecht)))</f>
        <v>#REF!</v>
      </c>
      <c r="H108" s="28" t="str">
        <f aca="false">IF($A108=121,1,IF($A108&gt;121,"",IF($A108&lt;(x+n),INDEX(Aggregattafel_Bestand,$A108+1,Geschlecht),IF($A108=(x+n),INDEX(f,1,Geschlecht),IF(AND($A108&gt;(x+n),$A108&lt;(x+n+5)),INDEX(f,2,Geschlecht),1))*INDEX(Selektionstafel_Bestand,$A108+1,Geschlecht))*EXP(-INDEX(F_1_Bestand,$A108+1,Geschlecht)*($B108-1999))))</f>
        <v/>
      </c>
      <c r="I108" s="28" t="str">
        <f aca="false">IF($A108=121,1,IF($A108&gt;121,"",INDEX(Aggregattafel_Bestand,$A108+1,Geschlecht)*EXP(-INDEX(F_1_Bestand,$A108+1,Geschlecht)*($B108-1999))))</f>
        <v/>
      </c>
      <c r="J108" s="28" t="e">
        <f aca="false">IF($A108=121-h_B20,1,IF($A108&gt;121-h_B20,"",INDEX(Grundtafel_B20,MAX(0,$A108+h_B20)+1,Geschlecht)))</f>
        <v>#VALUE!</v>
      </c>
      <c r="K108" s="28" t="str">
        <f aca="false">IF($A108=121,1,IF($A108&gt;121,"",IF($A108&lt;(x+n),INDEX(Aggregattafel_1_O,$A108+1,Geschlecht),IF($A108=(x+n),INDEX(f,1,Geschlecht),IF(AND($A108&gt;(x+n),$A108&lt;(x+n+5)),INDEX(f,2,Geschlecht),1))*INDEX(Selektionstafel_1_O,$A108+1,Geschlecht))*EXP(-INDEX(F_1_O,$A108+1,Geschlecht)*($B108-1999))))</f>
        <v/>
      </c>
      <c r="L108" s="28" t="str">
        <f aca="false">IF($A108=121,1,IF($A108&gt;121,"",INDEX(Aggregattafel_1_O,$A108+1,Geschlecht)*EXP(-INDEX(F_1_O,$A108+1,Geschlecht)*($B108-1999))))</f>
        <v/>
      </c>
      <c r="M108" s="28" t="e">
        <f aca="false">IF($A108=121-h_1_O,1,IF($A108&gt;121-h_1_O,"",INDEX(Grundtafel_1_O,MAX(0,$A108+h_1_O)+1,Geschlecht)))</f>
        <v>#REF!</v>
      </c>
    </row>
    <row r="109" customFormat="false" ht="12.1" hidden="false" customHeight="false" outlineLevel="0" collapsed="false">
      <c r="A109" s="27" t="str">
        <f aca="false">IF(AND(A108&lt;121,A108&lt;&gt;""),A108+1,"")</f>
        <v/>
      </c>
      <c r="B109" s="27" t="str">
        <f aca="false">IF(AND($A108&lt;121,$A108&lt;&gt;""),B108+1,"")</f>
        <v/>
      </c>
      <c r="C109" s="28" t="str">
        <f aca="false">IF($A109=121,1,IF($A109&gt;121,"",IF($A109&lt;(x+n),INDEX(Aggregattafel_2_O,$A109+1,Geschlecht),IF($A109=(x+n),INDEX(f,1,Geschlecht),IF(AND($A109&gt;(x+n),$A109&lt;(x+n+5)),INDEX(f,2,Geschlecht),1))*INDEX(Selektionstafel_2_O,$A109+1,Geschlecht))*EXP(-(INDEX(F_2_2_O,$A109+1,Geschlecht)*($B109-1999)+INDEX(G,$B109-1998,1)*(INDEX(F_1_2_O,$A109+1,Geschlecht)-INDEX(F_2_2_O,$A109+1,Geschlecht))))))</f>
        <v/>
      </c>
      <c r="D109" s="28" t="str">
        <f aca="false">IF($A109=121,1,IF($A109&gt;121,"",INDEX(Aggregattafel_2_O,$A109+1,Geschlecht)*EXP(-(INDEX(F_2_2_O,$A109+1,Geschlecht)*($B109-1999)+INDEX(G,$B109-1998,1)*(INDEX(F_1_2_O,$A109+1,Geschlecht)-INDEX(F_2_2_O,$A109+1,Geschlecht))))))</f>
        <v/>
      </c>
      <c r="E109" s="28" t="str">
        <f aca="false">IF($A109=121,1,IF($A109&gt;121,"",IF($A109&lt;(x+n),INDEX(Aggregattafel_Bestand,$A109+1,Geschlecht),IF($A109=(x+n),INDEX(f,1,Geschlecht),IF(AND($A109&gt;(x+n),$A109&lt;(x+n+5)),INDEX(f,2,Geschlecht),1))*INDEX(Selektionstafel_Bestand,$A109+1,Geschlecht))*EXP(-(INDEX(F_2_Bestand,$A109+1,Geschlecht)*($B109-1999)+INDEX(G,$B109-1998,1)*(INDEX(F_1_Bestand,$A109+1,Geschlecht)-INDEX(F_2_Bestand,$A109+1,Geschlecht))))))</f>
        <v/>
      </c>
      <c r="F109" s="28" t="str">
        <f aca="false">IF($A109=121,1,IF($A109&gt;121,"",INDEX(Aggregattafel_Bestand,$A109+1,Geschlecht)*EXP(-(INDEX(F_2_Bestand,$A109+1,Geschlecht)*($B109-1999)+INDEX(G,$B109-1998,1)*(INDEX(F_1_Bestand,$A109+1,Geschlecht)-INDEX(F_2_Bestand,$A109+1,Geschlecht))))))</f>
        <v/>
      </c>
      <c r="G109" s="28" t="e">
        <f aca="false">IF($A109=121-h_Bestand,1,IF($A109&gt;121-h_Bestand,"",INDEX(Grundtafel_Bestand,MAX(0,$A109+h_Bestand)+1,Geschlecht)))</f>
        <v>#REF!</v>
      </c>
      <c r="H109" s="28" t="str">
        <f aca="false">IF($A109=121,1,IF($A109&gt;121,"",IF($A109&lt;(x+n),INDEX(Aggregattafel_Bestand,$A109+1,Geschlecht),IF($A109=(x+n),INDEX(f,1,Geschlecht),IF(AND($A109&gt;(x+n),$A109&lt;(x+n+5)),INDEX(f,2,Geschlecht),1))*INDEX(Selektionstafel_Bestand,$A109+1,Geschlecht))*EXP(-INDEX(F_1_Bestand,$A109+1,Geschlecht)*($B109-1999))))</f>
        <v/>
      </c>
      <c r="I109" s="28" t="str">
        <f aca="false">IF($A109=121,1,IF($A109&gt;121,"",INDEX(Aggregattafel_Bestand,$A109+1,Geschlecht)*EXP(-INDEX(F_1_Bestand,$A109+1,Geschlecht)*($B109-1999))))</f>
        <v/>
      </c>
      <c r="J109" s="28" t="e">
        <f aca="false">IF($A109=121-h_B20,1,IF($A109&gt;121-h_B20,"",INDEX(Grundtafel_B20,MAX(0,$A109+h_B20)+1,Geschlecht)))</f>
        <v>#VALUE!</v>
      </c>
      <c r="K109" s="28" t="str">
        <f aca="false">IF($A109=121,1,IF($A109&gt;121,"",IF($A109&lt;(x+n),INDEX(Aggregattafel_1_O,$A109+1,Geschlecht),IF($A109=(x+n),INDEX(f,1,Geschlecht),IF(AND($A109&gt;(x+n),$A109&lt;(x+n+5)),INDEX(f,2,Geschlecht),1))*INDEX(Selektionstafel_1_O,$A109+1,Geschlecht))*EXP(-INDEX(F_1_O,$A109+1,Geschlecht)*($B109-1999))))</f>
        <v/>
      </c>
      <c r="L109" s="28" t="str">
        <f aca="false">IF($A109=121,1,IF($A109&gt;121,"",INDEX(Aggregattafel_1_O,$A109+1,Geschlecht)*EXP(-INDEX(F_1_O,$A109+1,Geschlecht)*($B109-1999))))</f>
        <v/>
      </c>
      <c r="M109" s="28" t="e">
        <f aca="false">IF($A109=121-h_1_O,1,IF($A109&gt;121-h_1_O,"",INDEX(Grundtafel_1_O,MAX(0,$A109+h_1_O)+1,Geschlecht)))</f>
        <v>#REF!</v>
      </c>
    </row>
    <row r="110" customFormat="false" ht="12.1" hidden="false" customHeight="false" outlineLevel="0" collapsed="false">
      <c r="A110" s="27" t="str">
        <f aca="false">IF(AND(A109&lt;121,A109&lt;&gt;""),A109+1,"")</f>
        <v/>
      </c>
      <c r="B110" s="27" t="str">
        <f aca="false">IF(AND($A109&lt;121,$A109&lt;&gt;""),B109+1,"")</f>
        <v/>
      </c>
      <c r="C110" s="28" t="str">
        <f aca="false">IF($A110=121,1,IF($A110&gt;121,"",IF($A110&lt;(x+n),INDEX(Aggregattafel_2_O,$A110+1,Geschlecht),IF($A110=(x+n),INDEX(f,1,Geschlecht),IF(AND($A110&gt;(x+n),$A110&lt;(x+n+5)),INDEX(f,2,Geschlecht),1))*INDEX(Selektionstafel_2_O,$A110+1,Geschlecht))*EXP(-(INDEX(F_2_2_O,$A110+1,Geschlecht)*($B110-1999)+INDEX(G,$B110-1998,1)*(INDEX(F_1_2_O,$A110+1,Geschlecht)-INDEX(F_2_2_O,$A110+1,Geschlecht))))))</f>
        <v/>
      </c>
      <c r="D110" s="28" t="str">
        <f aca="false">IF($A110=121,1,IF($A110&gt;121,"",INDEX(Aggregattafel_2_O,$A110+1,Geschlecht)*EXP(-(INDEX(F_2_2_O,$A110+1,Geschlecht)*($B110-1999)+INDEX(G,$B110-1998,1)*(INDEX(F_1_2_O,$A110+1,Geschlecht)-INDEX(F_2_2_O,$A110+1,Geschlecht))))))</f>
        <v/>
      </c>
      <c r="E110" s="28" t="str">
        <f aca="false">IF($A110=121,1,IF($A110&gt;121,"",IF($A110&lt;(x+n),INDEX(Aggregattafel_Bestand,$A110+1,Geschlecht),IF($A110=(x+n),INDEX(f,1,Geschlecht),IF(AND($A110&gt;(x+n),$A110&lt;(x+n+5)),INDEX(f,2,Geschlecht),1))*INDEX(Selektionstafel_Bestand,$A110+1,Geschlecht))*EXP(-(INDEX(F_2_Bestand,$A110+1,Geschlecht)*($B110-1999)+INDEX(G,$B110-1998,1)*(INDEX(F_1_Bestand,$A110+1,Geschlecht)-INDEX(F_2_Bestand,$A110+1,Geschlecht))))))</f>
        <v/>
      </c>
      <c r="F110" s="28" t="str">
        <f aca="false">IF($A110=121,1,IF($A110&gt;121,"",INDEX(Aggregattafel_Bestand,$A110+1,Geschlecht)*EXP(-(INDEX(F_2_Bestand,$A110+1,Geschlecht)*($B110-1999)+INDEX(G,$B110-1998,1)*(INDEX(F_1_Bestand,$A110+1,Geschlecht)-INDEX(F_2_Bestand,$A110+1,Geschlecht))))))</f>
        <v/>
      </c>
      <c r="G110" s="28" t="e">
        <f aca="false">IF($A110=121-h_Bestand,1,IF($A110&gt;121-h_Bestand,"",INDEX(Grundtafel_Bestand,MAX(0,$A110+h_Bestand)+1,Geschlecht)))</f>
        <v>#REF!</v>
      </c>
      <c r="H110" s="28" t="str">
        <f aca="false">IF($A110=121,1,IF($A110&gt;121,"",IF($A110&lt;(x+n),INDEX(Aggregattafel_Bestand,$A110+1,Geschlecht),IF($A110=(x+n),INDEX(f,1,Geschlecht),IF(AND($A110&gt;(x+n),$A110&lt;(x+n+5)),INDEX(f,2,Geschlecht),1))*INDEX(Selektionstafel_Bestand,$A110+1,Geschlecht))*EXP(-INDEX(F_1_Bestand,$A110+1,Geschlecht)*($B110-1999))))</f>
        <v/>
      </c>
      <c r="I110" s="28" t="str">
        <f aca="false">IF($A110=121,1,IF($A110&gt;121,"",INDEX(Aggregattafel_Bestand,$A110+1,Geschlecht)*EXP(-INDEX(F_1_Bestand,$A110+1,Geschlecht)*($B110-1999))))</f>
        <v/>
      </c>
      <c r="J110" s="28" t="e">
        <f aca="false">IF($A110=121-h_B20,1,IF($A110&gt;121-h_B20,"",INDEX(Grundtafel_B20,MAX(0,$A110+h_B20)+1,Geschlecht)))</f>
        <v>#VALUE!</v>
      </c>
      <c r="K110" s="28" t="str">
        <f aca="false">IF($A110=121,1,IF($A110&gt;121,"",IF($A110&lt;(x+n),INDEX(Aggregattafel_1_O,$A110+1,Geschlecht),IF($A110=(x+n),INDEX(f,1,Geschlecht),IF(AND($A110&gt;(x+n),$A110&lt;(x+n+5)),INDEX(f,2,Geschlecht),1))*INDEX(Selektionstafel_1_O,$A110+1,Geschlecht))*EXP(-INDEX(F_1_O,$A110+1,Geschlecht)*($B110-1999))))</f>
        <v/>
      </c>
      <c r="L110" s="28" t="str">
        <f aca="false">IF($A110=121,1,IF($A110&gt;121,"",INDEX(Aggregattafel_1_O,$A110+1,Geschlecht)*EXP(-INDEX(F_1_O,$A110+1,Geschlecht)*($B110-1999))))</f>
        <v/>
      </c>
      <c r="M110" s="28" t="e">
        <f aca="false">IF($A110=121-h_1_O,1,IF($A110&gt;121-h_1_O,"",INDEX(Grundtafel_1_O,MAX(0,$A110+h_1_O)+1,Geschlecht)))</f>
        <v>#REF!</v>
      </c>
    </row>
    <row r="111" customFormat="false" ht="12.1" hidden="false" customHeight="false" outlineLevel="0" collapsed="false">
      <c r="A111" s="27" t="str">
        <f aca="false">IF(AND(A110&lt;121,A110&lt;&gt;""),A110+1,"")</f>
        <v/>
      </c>
      <c r="B111" s="27" t="str">
        <f aca="false">IF(AND($A110&lt;121,$A110&lt;&gt;""),B110+1,"")</f>
        <v/>
      </c>
      <c r="C111" s="28" t="str">
        <f aca="false">IF($A111=121,1,IF($A111&gt;121,"",IF($A111&lt;(x+n),INDEX(Aggregattafel_2_O,$A111+1,Geschlecht),IF($A111=(x+n),INDEX(f,1,Geschlecht),IF(AND($A111&gt;(x+n),$A111&lt;(x+n+5)),INDEX(f,2,Geschlecht),1))*INDEX(Selektionstafel_2_O,$A111+1,Geschlecht))*EXP(-(INDEX(F_2_2_O,$A111+1,Geschlecht)*($B111-1999)+INDEX(G,$B111-1998,1)*(INDEX(F_1_2_O,$A111+1,Geschlecht)-INDEX(F_2_2_O,$A111+1,Geschlecht))))))</f>
        <v/>
      </c>
      <c r="D111" s="28" t="str">
        <f aca="false">IF($A111=121,1,IF($A111&gt;121,"",INDEX(Aggregattafel_2_O,$A111+1,Geschlecht)*EXP(-(INDEX(F_2_2_O,$A111+1,Geschlecht)*($B111-1999)+INDEX(G,$B111-1998,1)*(INDEX(F_1_2_O,$A111+1,Geschlecht)-INDEX(F_2_2_O,$A111+1,Geschlecht))))))</f>
        <v/>
      </c>
      <c r="E111" s="28" t="str">
        <f aca="false">IF($A111=121,1,IF($A111&gt;121,"",IF($A111&lt;(x+n),INDEX(Aggregattafel_Bestand,$A111+1,Geschlecht),IF($A111=(x+n),INDEX(f,1,Geschlecht),IF(AND($A111&gt;(x+n),$A111&lt;(x+n+5)),INDEX(f,2,Geschlecht),1))*INDEX(Selektionstafel_Bestand,$A111+1,Geschlecht))*EXP(-(INDEX(F_2_Bestand,$A111+1,Geschlecht)*($B111-1999)+INDEX(G,$B111-1998,1)*(INDEX(F_1_Bestand,$A111+1,Geschlecht)-INDEX(F_2_Bestand,$A111+1,Geschlecht))))))</f>
        <v/>
      </c>
      <c r="F111" s="28" t="str">
        <f aca="false">IF($A111=121,1,IF($A111&gt;121,"",INDEX(Aggregattafel_Bestand,$A111+1,Geschlecht)*EXP(-(INDEX(F_2_Bestand,$A111+1,Geschlecht)*($B111-1999)+INDEX(G,$B111-1998,1)*(INDEX(F_1_Bestand,$A111+1,Geschlecht)-INDEX(F_2_Bestand,$A111+1,Geschlecht))))))</f>
        <v/>
      </c>
      <c r="G111" s="28" t="e">
        <f aca="false">IF($A111=121-h_Bestand,1,IF($A111&gt;121-h_Bestand,"",INDEX(Grundtafel_Bestand,MAX(0,$A111+h_Bestand)+1,Geschlecht)))</f>
        <v>#REF!</v>
      </c>
      <c r="H111" s="28" t="str">
        <f aca="false">IF($A111=121,1,IF($A111&gt;121,"",IF($A111&lt;(x+n),INDEX(Aggregattafel_Bestand,$A111+1,Geschlecht),IF($A111=(x+n),INDEX(f,1,Geschlecht),IF(AND($A111&gt;(x+n),$A111&lt;(x+n+5)),INDEX(f,2,Geschlecht),1))*INDEX(Selektionstafel_Bestand,$A111+1,Geschlecht))*EXP(-INDEX(F_1_Bestand,$A111+1,Geschlecht)*($B111-1999))))</f>
        <v/>
      </c>
      <c r="I111" s="28" t="str">
        <f aca="false">IF($A111=121,1,IF($A111&gt;121,"",INDEX(Aggregattafel_Bestand,$A111+1,Geschlecht)*EXP(-INDEX(F_1_Bestand,$A111+1,Geschlecht)*($B111-1999))))</f>
        <v/>
      </c>
      <c r="J111" s="28" t="e">
        <f aca="false">IF($A111=121-h_B20,1,IF($A111&gt;121-h_B20,"",INDEX(Grundtafel_B20,MAX(0,$A111+h_B20)+1,Geschlecht)))</f>
        <v>#VALUE!</v>
      </c>
      <c r="K111" s="28" t="str">
        <f aca="false">IF($A111=121,1,IF($A111&gt;121,"",IF($A111&lt;(x+n),INDEX(Aggregattafel_1_O,$A111+1,Geschlecht),IF($A111=(x+n),INDEX(f,1,Geschlecht),IF(AND($A111&gt;(x+n),$A111&lt;(x+n+5)),INDEX(f,2,Geschlecht),1))*INDEX(Selektionstafel_1_O,$A111+1,Geschlecht))*EXP(-INDEX(F_1_O,$A111+1,Geschlecht)*($B111-1999))))</f>
        <v/>
      </c>
      <c r="L111" s="28" t="str">
        <f aca="false">IF($A111=121,1,IF($A111&gt;121,"",INDEX(Aggregattafel_1_O,$A111+1,Geschlecht)*EXP(-INDEX(F_1_O,$A111+1,Geschlecht)*($B111-1999))))</f>
        <v/>
      </c>
      <c r="M111" s="28" t="e">
        <f aca="false">IF($A111=121-h_1_O,1,IF($A111&gt;121-h_1_O,"",INDEX(Grundtafel_1_O,MAX(0,$A111+h_1_O)+1,Geschlecht)))</f>
        <v>#REF!</v>
      </c>
    </row>
    <row r="112" customFormat="false" ht="12.1" hidden="false" customHeight="false" outlineLevel="0" collapsed="false">
      <c r="A112" s="27" t="str">
        <f aca="false">IF(AND(A111&lt;121,A111&lt;&gt;""),A111+1,"")</f>
        <v/>
      </c>
      <c r="B112" s="27" t="str">
        <f aca="false">IF(AND($A111&lt;121,$A111&lt;&gt;""),B111+1,"")</f>
        <v/>
      </c>
      <c r="C112" s="28" t="str">
        <f aca="false">IF($A112=121,1,IF($A112&gt;121,"",IF($A112&lt;(x+n),INDEX(Aggregattafel_2_O,$A112+1,Geschlecht),IF($A112=(x+n),INDEX(f,1,Geschlecht),IF(AND($A112&gt;(x+n),$A112&lt;(x+n+5)),INDEX(f,2,Geschlecht),1))*INDEX(Selektionstafel_2_O,$A112+1,Geschlecht))*EXP(-(INDEX(F_2_2_O,$A112+1,Geschlecht)*($B112-1999)+INDEX(G,$B112-1998,1)*(INDEX(F_1_2_O,$A112+1,Geschlecht)-INDEX(F_2_2_O,$A112+1,Geschlecht))))))</f>
        <v/>
      </c>
      <c r="D112" s="28" t="str">
        <f aca="false">IF($A112=121,1,IF($A112&gt;121,"",INDEX(Aggregattafel_2_O,$A112+1,Geschlecht)*EXP(-(INDEX(F_2_2_O,$A112+1,Geschlecht)*($B112-1999)+INDEX(G,$B112-1998,1)*(INDEX(F_1_2_O,$A112+1,Geschlecht)-INDEX(F_2_2_O,$A112+1,Geschlecht))))))</f>
        <v/>
      </c>
      <c r="E112" s="28" t="str">
        <f aca="false">IF($A112=121,1,IF($A112&gt;121,"",IF($A112&lt;(x+n),INDEX(Aggregattafel_Bestand,$A112+1,Geschlecht),IF($A112=(x+n),INDEX(f,1,Geschlecht),IF(AND($A112&gt;(x+n),$A112&lt;(x+n+5)),INDEX(f,2,Geschlecht),1))*INDEX(Selektionstafel_Bestand,$A112+1,Geschlecht))*EXP(-(INDEX(F_2_Bestand,$A112+1,Geschlecht)*($B112-1999)+INDEX(G,$B112-1998,1)*(INDEX(F_1_Bestand,$A112+1,Geschlecht)-INDEX(F_2_Bestand,$A112+1,Geschlecht))))))</f>
        <v/>
      </c>
      <c r="F112" s="28" t="str">
        <f aca="false">IF($A112=121,1,IF($A112&gt;121,"",INDEX(Aggregattafel_Bestand,$A112+1,Geschlecht)*EXP(-(INDEX(F_2_Bestand,$A112+1,Geschlecht)*($B112-1999)+INDEX(G,$B112-1998,1)*(INDEX(F_1_Bestand,$A112+1,Geschlecht)-INDEX(F_2_Bestand,$A112+1,Geschlecht))))))</f>
        <v/>
      </c>
      <c r="G112" s="28" t="e">
        <f aca="false">IF($A112=121-h_Bestand,1,IF($A112&gt;121-h_Bestand,"",INDEX(Grundtafel_Bestand,MAX(0,$A112+h_Bestand)+1,Geschlecht)))</f>
        <v>#REF!</v>
      </c>
      <c r="H112" s="28" t="str">
        <f aca="false">IF($A112=121,1,IF($A112&gt;121,"",IF($A112&lt;(x+n),INDEX(Aggregattafel_Bestand,$A112+1,Geschlecht),IF($A112=(x+n),INDEX(f,1,Geschlecht),IF(AND($A112&gt;(x+n),$A112&lt;(x+n+5)),INDEX(f,2,Geschlecht),1))*INDEX(Selektionstafel_Bestand,$A112+1,Geschlecht))*EXP(-INDEX(F_1_Bestand,$A112+1,Geschlecht)*($B112-1999))))</f>
        <v/>
      </c>
      <c r="I112" s="28" t="str">
        <f aca="false">IF($A112=121,1,IF($A112&gt;121,"",INDEX(Aggregattafel_Bestand,$A112+1,Geschlecht)*EXP(-INDEX(F_1_Bestand,$A112+1,Geschlecht)*($B112-1999))))</f>
        <v/>
      </c>
      <c r="J112" s="28" t="e">
        <f aca="false">IF($A112=121-h_B20,1,IF($A112&gt;121-h_B20,"",INDEX(Grundtafel_B20,MAX(0,$A112+h_B20)+1,Geschlecht)))</f>
        <v>#VALUE!</v>
      </c>
      <c r="K112" s="28" t="str">
        <f aca="false">IF($A112=121,1,IF($A112&gt;121,"",IF($A112&lt;(x+n),INDEX(Aggregattafel_1_O,$A112+1,Geschlecht),IF($A112=(x+n),INDEX(f,1,Geschlecht),IF(AND($A112&gt;(x+n),$A112&lt;(x+n+5)),INDEX(f,2,Geschlecht),1))*INDEX(Selektionstafel_1_O,$A112+1,Geschlecht))*EXP(-INDEX(F_1_O,$A112+1,Geschlecht)*($B112-1999))))</f>
        <v/>
      </c>
      <c r="L112" s="28" t="str">
        <f aca="false">IF($A112=121,1,IF($A112&gt;121,"",INDEX(Aggregattafel_1_O,$A112+1,Geschlecht)*EXP(-INDEX(F_1_O,$A112+1,Geschlecht)*($B112-1999))))</f>
        <v/>
      </c>
      <c r="M112" s="28" t="e">
        <f aca="false">IF($A112=121-h_1_O,1,IF($A112&gt;121-h_1_O,"",INDEX(Grundtafel_1_O,MAX(0,$A112+h_1_O)+1,Geschlecht)))</f>
        <v>#REF!</v>
      </c>
    </row>
    <row r="113" customFormat="false" ht="12.1" hidden="false" customHeight="false" outlineLevel="0" collapsed="false">
      <c r="A113" s="27" t="str">
        <f aca="false">IF(AND(A112&lt;121,A112&lt;&gt;""),A112+1,"")</f>
        <v/>
      </c>
      <c r="B113" s="27" t="str">
        <f aca="false">IF(AND($A112&lt;121,$A112&lt;&gt;""),B112+1,"")</f>
        <v/>
      </c>
      <c r="C113" s="28" t="str">
        <f aca="false">IF($A113=121,1,IF($A113&gt;121,"",IF($A113&lt;(x+n),INDEX(Aggregattafel_2_O,$A113+1,Geschlecht),IF($A113=(x+n),INDEX(f,1,Geschlecht),IF(AND($A113&gt;(x+n),$A113&lt;(x+n+5)),INDEX(f,2,Geschlecht),1))*INDEX(Selektionstafel_2_O,$A113+1,Geschlecht))*EXP(-(INDEX(F_2_2_O,$A113+1,Geschlecht)*($B113-1999)+INDEX(G,$B113-1998,1)*(INDEX(F_1_2_O,$A113+1,Geschlecht)-INDEX(F_2_2_O,$A113+1,Geschlecht))))))</f>
        <v/>
      </c>
      <c r="D113" s="28" t="str">
        <f aca="false">IF($A113=121,1,IF($A113&gt;121,"",INDEX(Aggregattafel_2_O,$A113+1,Geschlecht)*EXP(-(INDEX(F_2_2_O,$A113+1,Geschlecht)*($B113-1999)+INDEX(G,$B113-1998,1)*(INDEX(F_1_2_O,$A113+1,Geschlecht)-INDEX(F_2_2_O,$A113+1,Geschlecht))))))</f>
        <v/>
      </c>
      <c r="E113" s="28" t="str">
        <f aca="false">IF($A113=121,1,IF($A113&gt;121,"",IF($A113&lt;(x+n),INDEX(Aggregattafel_Bestand,$A113+1,Geschlecht),IF($A113=(x+n),INDEX(f,1,Geschlecht),IF(AND($A113&gt;(x+n),$A113&lt;(x+n+5)),INDEX(f,2,Geschlecht),1))*INDEX(Selektionstafel_Bestand,$A113+1,Geschlecht))*EXP(-(INDEX(F_2_Bestand,$A113+1,Geschlecht)*($B113-1999)+INDEX(G,$B113-1998,1)*(INDEX(F_1_Bestand,$A113+1,Geschlecht)-INDEX(F_2_Bestand,$A113+1,Geschlecht))))))</f>
        <v/>
      </c>
      <c r="F113" s="28" t="str">
        <f aca="false">IF($A113=121,1,IF($A113&gt;121,"",INDEX(Aggregattafel_Bestand,$A113+1,Geschlecht)*EXP(-(INDEX(F_2_Bestand,$A113+1,Geschlecht)*($B113-1999)+INDEX(G,$B113-1998,1)*(INDEX(F_1_Bestand,$A113+1,Geschlecht)-INDEX(F_2_Bestand,$A113+1,Geschlecht))))))</f>
        <v/>
      </c>
      <c r="G113" s="28" t="e">
        <f aca="false">IF($A113=121-h_Bestand,1,IF($A113&gt;121-h_Bestand,"",INDEX(Grundtafel_Bestand,MAX(0,$A113+h_Bestand)+1,Geschlecht)))</f>
        <v>#REF!</v>
      </c>
      <c r="H113" s="28" t="str">
        <f aca="false">IF($A113=121,1,IF($A113&gt;121,"",IF($A113&lt;(x+n),INDEX(Aggregattafel_Bestand,$A113+1,Geschlecht),IF($A113=(x+n),INDEX(f,1,Geschlecht),IF(AND($A113&gt;(x+n),$A113&lt;(x+n+5)),INDEX(f,2,Geschlecht),1))*INDEX(Selektionstafel_Bestand,$A113+1,Geschlecht))*EXP(-INDEX(F_1_Bestand,$A113+1,Geschlecht)*($B113-1999))))</f>
        <v/>
      </c>
      <c r="I113" s="28" t="str">
        <f aca="false">IF($A113=121,1,IF($A113&gt;121,"",INDEX(Aggregattafel_Bestand,$A113+1,Geschlecht)*EXP(-INDEX(F_1_Bestand,$A113+1,Geschlecht)*($B113-1999))))</f>
        <v/>
      </c>
      <c r="J113" s="28" t="e">
        <f aca="false">IF($A113=121-h_B20,1,IF($A113&gt;121-h_B20,"",INDEX(Grundtafel_B20,MAX(0,$A113+h_B20)+1,Geschlecht)))</f>
        <v>#VALUE!</v>
      </c>
      <c r="K113" s="28" t="str">
        <f aca="false">IF($A113=121,1,IF($A113&gt;121,"",IF($A113&lt;(x+n),INDEX(Aggregattafel_1_O,$A113+1,Geschlecht),IF($A113=(x+n),INDEX(f,1,Geschlecht),IF(AND($A113&gt;(x+n),$A113&lt;(x+n+5)),INDEX(f,2,Geschlecht),1))*INDEX(Selektionstafel_1_O,$A113+1,Geschlecht))*EXP(-INDEX(F_1_O,$A113+1,Geschlecht)*($B113-1999))))</f>
        <v/>
      </c>
      <c r="L113" s="28" t="str">
        <f aca="false">IF($A113=121,1,IF($A113&gt;121,"",INDEX(Aggregattafel_1_O,$A113+1,Geschlecht)*EXP(-INDEX(F_1_O,$A113+1,Geschlecht)*($B113-1999))))</f>
        <v/>
      </c>
      <c r="M113" s="28" t="e">
        <f aca="false">IF($A113=121-h_1_O,1,IF($A113&gt;121-h_1_O,"",INDEX(Grundtafel_1_O,MAX(0,$A113+h_1_O)+1,Geschlecht)))</f>
        <v>#REF!</v>
      </c>
    </row>
    <row r="114" customFormat="false" ht="12.1" hidden="false" customHeight="false" outlineLevel="0" collapsed="false">
      <c r="A114" s="27" t="str">
        <f aca="false">IF(AND(A113&lt;121,A113&lt;&gt;""),A113+1,"")</f>
        <v/>
      </c>
      <c r="B114" s="27" t="str">
        <f aca="false">IF(AND($A113&lt;121,$A113&lt;&gt;""),B113+1,"")</f>
        <v/>
      </c>
      <c r="C114" s="28" t="str">
        <f aca="false">IF($A114=121,1,IF($A114&gt;121,"",IF($A114&lt;(x+n),INDEX(Aggregattafel_2_O,$A114+1,Geschlecht),IF($A114=(x+n),INDEX(f,1,Geschlecht),IF(AND($A114&gt;(x+n),$A114&lt;(x+n+5)),INDEX(f,2,Geschlecht),1))*INDEX(Selektionstafel_2_O,$A114+1,Geschlecht))*EXP(-(INDEX(F_2_2_O,$A114+1,Geschlecht)*($B114-1999)+INDEX(G,$B114-1998,1)*(INDEX(F_1_2_O,$A114+1,Geschlecht)-INDEX(F_2_2_O,$A114+1,Geschlecht))))))</f>
        <v/>
      </c>
      <c r="D114" s="28" t="str">
        <f aca="false">IF($A114=121,1,IF($A114&gt;121,"",INDEX(Aggregattafel_2_O,$A114+1,Geschlecht)*EXP(-(INDEX(F_2_2_O,$A114+1,Geschlecht)*($B114-1999)+INDEX(G,$B114-1998,1)*(INDEX(F_1_2_O,$A114+1,Geschlecht)-INDEX(F_2_2_O,$A114+1,Geschlecht))))))</f>
        <v/>
      </c>
      <c r="E114" s="28" t="str">
        <f aca="false">IF($A114=121,1,IF($A114&gt;121,"",IF($A114&lt;(x+n),INDEX(Aggregattafel_Bestand,$A114+1,Geschlecht),IF($A114=(x+n),INDEX(f,1,Geschlecht),IF(AND($A114&gt;(x+n),$A114&lt;(x+n+5)),INDEX(f,2,Geschlecht),1))*INDEX(Selektionstafel_Bestand,$A114+1,Geschlecht))*EXP(-(INDEX(F_2_Bestand,$A114+1,Geschlecht)*($B114-1999)+INDEX(G,$B114-1998,1)*(INDEX(F_1_Bestand,$A114+1,Geschlecht)-INDEX(F_2_Bestand,$A114+1,Geschlecht))))))</f>
        <v/>
      </c>
      <c r="F114" s="28" t="str">
        <f aca="false">IF($A114=121,1,IF($A114&gt;121,"",INDEX(Aggregattafel_Bestand,$A114+1,Geschlecht)*EXP(-(INDEX(F_2_Bestand,$A114+1,Geschlecht)*($B114-1999)+INDEX(G,$B114-1998,1)*(INDEX(F_1_Bestand,$A114+1,Geschlecht)-INDEX(F_2_Bestand,$A114+1,Geschlecht))))))</f>
        <v/>
      </c>
      <c r="G114" s="28" t="e">
        <f aca="false">IF($A114=121-h_Bestand,1,IF($A114&gt;121-h_Bestand,"",INDEX(Grundtafel_Bestand,MAX(0,$A114+h_Bestand)+1,Geschlecht)))</f>
        <v>#REF!</v>
      </c>
      <c r="H114" s="28" t="str">
        <f aca="false">IF($A114=121,1,IF($A114&gt;121,"",IF($A114&lt;(x+n),INDEX(Aggregattafel_Bestand,$A114+1,Geschlecht),IF($A114=(x+n),INDEX(f,1,Geschlecht),IF(AND($A114&gt;(x+n),$A114&lt;(x+n+5)),INDEX(f,2,Geschlecht),1))*INDEX(Selektionstafel_Bestand,$A114+1,Geschlecht))*EXP(-INDEX(F_1_Bestand,$A114+1,Geschlecht)*($B114-1999))))</f>
        <v/>
      </c>
      <c r="I114" s="28" t="str">
        <f aca="false">IF($A114=121,1,IF($A114&gt;121,"",INDEX(Aggregattafel_Bestand,$A114+1,Geschlecht)*EXP(-INDEX(F_1_Bestand,$A114+1,Geschlecht)*($B114-1999))))</f>
        <v/>
      </c>
      <c r="J114" s="28" t="e">
        <f aca="false">IF($A114=121-h_B20,1,IF($A114&gt;121-h_B20,"",INDEX(Grundtafel_B20,MAX(0,$A114+h_B20)+1,Geschlecht)))</f>
        <v>#VALUE!</v>
      </c>
      <c r="K114" s="28" t="str">
        <f aca="false">IF($A114=121,1,IF($A114&gt;121,"",IF($A114&lt;(x+n),INDEX(Aggregattafel_1_O,$A114+1,Geschlecht),IF($A114=(x+n),INDEX(f,1,Geschlecht),IF(AND($A114&gt;(x+n),$A114&lt;(x+n+5)),INDEX(f,2,Geschlecht),1))*INDEX(Selektionstafel_1_O,$A114+1,Geschlecht))*EXP(-INDEX(F_1_O,$A114+1,Geschlecht)*($B114-1999))))</f>
        <v/>
      </c>
      <c r="L114" s="28" t="str">
        <f aca="false">IF($A114=121,1,IF($A114&gt;121,"",INDEX(Aggregattafel_1_O,$A114+1,Geschlecht)*EXP(-INDEX(F_1_O,$A114+1,Geschlecht)*($B114-1999))))</f>
        <v/>
      </c>
      <c r="M114" s="28" t="e">
        <f aca="false">IF($A114=121-h_1_O,1,IF($A114&gt;121-h_1_O,"",INDEX(Grundtafel_1_O,MAX(0,$A114+h_1_O)+1,Geschlecht)))</f>
        <v>#REF!</v>
      </c>
    </row>
    <row r="115" customFormat="false" ht="12.1" hidden="false" customHeight="false" outlineLevel="0" collapsed="false">
      <c r="A115" s="27" t="str">
        <f aca="false">IF(AND(A114&lt;121,A114&lt;&gt;""),A114+1,"")</f>
        <v/>
      </c>
      <c r="B115" s="27" t="str">
        <f aca="false">IF(AND($A114&lt;121,$A114&lt;&gt;""),B114+1,"")</f>
        <v/>
      </c>
      <c r="C115" s="28" t="str">
        <f aca="false">IF($A115=121,1,IF($A115&gt;121,"",IF($A115&lt;(x+n),INDEX(Aggregattafel_2_O,$A115+1,Geschlecht),IF($A115=(x+n),INDEX(f,1,Geschlecht),IF(AND($A115&gt;(x+n),$A115&lt;(x+n+5)),INDEX(f,2,Geschlecht),1))*INDEX(Selektionstafel_2_O,$A115+1,Geschlecht))*EXP(-(INDEX(F_2_2_O,$A115+1,Geschlecht)*($B115-1999)+INDEX(G,$B115-1998,1)*(INDEX(F_1_2_O,$A115+1,Geschlecht)-INDEX(F_2_2_O,$A115+1,Geschlecht))))))</f>
        <v/>
      </c>
      <c r="D115" s="28" t="str">
        <f aca="false">IF($A115=121,1,IF($A115&gt;121,"",INDEX(Aggregattafel_2_O,$A115+1,Geschlecht)*EXP(-(INDEX(F_2_2_O,$A115+1,Geschlecht)*($B115-1999)+INDEX(G,$B115-1998,1)*(INDEX(F_1_2_O,$A115+1,Geschlecht)-INDEX(F_2_2_O,$A115+1,Geschlecht))))))</f>
        <v/>
      </c>
      <c r="E115" s="28" t="str">
        <f aca="false">IF($A115=121,1,IF($A115&gt;121,"",IF($A115&lt;(x+n),INDEX(Aggregattafel_Bestand,$A115+1,Geschlecht),IF($A115=(x+n),INDEX(f,1,Geschlecht),IF(AND($A115&gt;(x+n),$A115&lt;(x+n+5)),INDEX(f,2,Geschlecht),1))*INDEX(Selektionstafel_Bestand,$A115+1,Geschlecht))*EXP(-(INDEX(F_2_Bestand,$A115+1,Geschlecht)*($B115-1999)+INDEX(G,$B115-1998,1)*(INDEX(F_1_Bestand,$A115+1,Geschlecht)-INDEX(F_2_Bestand,$A115+1,Geschlecht))))))</f>
        <v/>
      </c>
      <c r="F115" s="28" t="str">
        <f aca="false">IF($A115=121,1,IF($A115&gt;121,"",INDEX(Aggregattafel_Bestand,$A115+1,Geschlecht)*EXP(-(INDEX(F_2_Bestand,$A115+1,Geschlecht)*($B115-1999)+INDEX(G,$B115-1998,1)*(INDEX(F_1_Bestand,$A115+1,Geschlecht)-INDEX(F_2_Bestand,$A115+1,Geschlecht))))))</f>
        <v/>
      </c>
      <c r="G115" s="28" t="e">
        <f aca="false">IF($A115=121-h_Bestand,1,IF($A115&gt;121-h_Bestand,"",INDEX(Grundtafel_Bestand,MAX(0,$A115+h_Bestand)+1,Geschlecht)))</f>
        <v>#REF!</v>
      </c>
      <c r="H115" s="28" t="str">
        <f aca="false">IF($A115=121,1,IF($A115&gt;121,"",IF($A115&lt;(x+n),INDEX(Aggregattafel_Bestand,$A115+1,Geschlecht),IF($A115=(x+n),INDEX(f,1,Geschlecht),IF(AND($A115&gt;(x+n),$A115&lt;(x+n+5)),INDEX(f,2,Geschlecht),1))*INDEX(Selektionstafel_Bestand,$A115+1,Geschlecht))*EXP(-INDEX(F_1_Bestand,$A115+1,Geschlecht)*($B115-1999))))</f>
        <v/>
      </c>
      <c r="I115" s="28" t="str">
        <f aca="false">IF($A115=121,1,IF($A115&gt;121,"",INDEX(Aggregattafel_Bestand,$A115+1,Geschlecht)*EXP(-INDEX(F_1_Bestand,$A115+1,Geschlecht)*($B115-1999))))</f>
        <v/>
      </c>
      <c r="J115" s="28" t="e">
        <f aca="false">IF($A115=121-h_B20,1,IF($A115&gt;121-h_B20,"",INDEX(Grundtafel_B20,MAX(0,$A115+h_B20)+1,Geschlecht)))</f>
        <v>#VALUE!</v>
      </c>
      <c r="K115" s="28" t="str">
        <f aca="false">IF($A115=121,1,IF($A115&gt;121,"",IF($A115&lt;(x+n),INDEX(Aggregattafel_1_O,$A115+1,Geschlecht),IF($A115=(x+n),INDEX(f,1,Geschlecht),IF(AND($A115&gt;(x+n),$A115&lt;(x+n+5)),INDEX(f,2,Geschlecht),1))*INDEX(Selektionstafel_1_O,$A115+1,Geschlecht))*EXP(-INDEX(F_1_O,$A115+1,Geschlecht)*($B115-1999))))</f>
        <v/>
      </c>
      <c r="L115" s="28" t="str">
        <f aca="false">IF($A115=121,1,IF($A115&gt;121,"",INDEX(Aggregattafel_1_O,$A115+1,Geschlecht)*EXP(-INDEX(F_1_O,$A115+1,Geschlecht)*($B115-1999))))</f>
        <v/>
      </c>
      <c r="M115" s="28" t="e">
        <f aca="false">IF($A115=121-h_1_O,1,IF($A115&gt;121-h_1_O,"",INDEX(Grundtafel_1_O,MAX(0,$A115+h_1_O)+1,Geschlecht)))</f>
        <v>#REF!</v>
      </c>
    </row>
    <row r="116" customFormat="false" ht="12.1" hidden="false" customHeight="false" outlineLevel="0" collapsed="false">
      <c r="A116" s="27" t="str">
        <f aca="false">IF(AND(A115&lt;121,A115&lt;&gt;""),A115+1,"")</f>
        <v/>
      </c>
      <c r="B116" s="27" t="str">
        <f aca="false">IF(AND($A115&lt;121,$A115&lt;&gt;""),B115+1,"")</f>
        <v/>
      </c>
      <c r="C116" s="28" t="str">
        <f aca="false">IF($A116=121,1,IF($A116&gt;121,"",IF($A116&lt;(x+n),INDEX(Aggregattafel_2_O,$A116+1,Geschlecht),IF($A116=(x+n),INDEX(f,1,Geschlecht),IF(AND($A116&gt;(x+n),$A116&lt;(x+n+5)),INDEX(f,2,Geschlecht),1))*INDEX(Selektionstafel_2_O,$A116+1,Geschlecht))*EXP(-(INDEX(F_2_2_O,$A116+1,Geschlecht)*($B116-1999)+INDEX(G,$B116-1998,1)*(INDEX(F_1_2_O,$A116+1,Geschlecht)-INDEX(F_2_2_O,$A116+1,Geschlecht))))))</f>
        <v/>
      </c>
      <c r="D116" s="28" t="str">
        <f aca="false">IF($A116=121,1,IF($A116&gt;121,"",INDEX(Aggregattafel_2_O,$A116+1,Geschlecht)*EXP(-(INDEX(F_2_2_O,$A116+1,Geschlecht)*($B116-1999)+INDEX(G,$B116-1998,1)*(INDEX(F_1_2_O,$A116+1,Geschlecht)-INDEX(F_2_2_O,$A116+1,Geschlecht))))))</f>
        <v/>
      </c>
      <c r="E116" s="28" t="str">
        <f aca="false">IF($A116=121,1,IF($A116&gt;121,"",IF($A116&lt;(x+n),INDEX(Aggregattafel_Bestand,$A116+1,Geschlecht),IF($A116=(x+n),INDEX(f,1,Geschlecht),IF(AND($A116&gt;(x+n),$A116&lt;(x+n+5)),INDEX(f,2,Geschlecht),1))*INDEX(Selektionstafel_Bestand,$A116+1,Geschlecht))*EXP(-(INDEX(F_2_Bestand,$A116+1,Geschlecht)*($B116-1999)+INDEX(G,$B116-1998,1)*(INDEX(F_1_Bestand,$A116+1,Geschlecht)-INDEX(F_2_Bestand,$A116+1,Geschlecht))))))</f>
        <v/>
      </c>
      <c r="F116" s="28" t="str">
        <f aca="false">IF($A116=121,1,IF($A116&gt;121,"",INDEX(Aggregattafel_Bestand,$A116+1,Geschlecht)*EXP(-(INDEX(F_2_Bestand,$A116+1,Geschlecht)*($B116-1999)+INDEX(G,$B116-1998,1)*(INDEX(F_1_Bestand,$A116+1,Geschlecht)-INDEX(F_2_Bestand,$A116+1,Geschlecht))))))</f>
        <v/>
      </c>
      <c r="G116" s="28" t="e">
        <f aca="false">IF($A116=121-h_Bestand,1,IF($A116&gt;121-h_Bestand,"",INDEX(Grundtafel_Bestand,MAX(0,$A116+h_Bestand)+1,Geschlecht)))</f>
        <v>#REF!</v>
      </c>
      <c r="H116" s="28" t="str">
        <f aca="false">IF($A116=121,1,IF($A116&gt;121,"",IF($A116&lt;(x+n),INDEX(Aggregattafel_Bestand,$A116+1,Geschlecht),IF($A116=(x+n),INDEX(f,1,Geschlecht),IF(AND($A116&gt;(x+n),$A116&lt;(x+n+5)),INDEX(f,2,Geschlecht),1))*INDEX(Selektionstafel_Bestand,$A116+1,Geschlecht))*EXP(-INDEX(F_1_Bestand,$A116+1,Geschlecht)*($B116-1999))))</f>
        <v/>
      </c>
      <c r="I116" s="28" t="str">
        <f aca="false">IF($A116=121,1,IF($A116&gt;121,"",INDEX(Aggregattafel_Bestand,$A116+1,Geschlecht)*EXP(-INDEX(F_1_Bestand,$A116+1,Geschlecht)*($B116-1999))))</f>
        <v/>
      </c>
      <c r="J116" s="28" t="e">
        <f aca="false">IF($A116=121-h_B20,1,IF($A116&gt;121-h_B20,"",INDEX(Grundtafel_B20,MAX(0,$A116+h_B20)+1,Geschlecht)))</f>
        <v>#VALUE!</v>
      </c>
      <c r="K116" s="28" t="str">
        <f aca="false">IF($A116=121,1,IF($A116&gt;121,"",IF($A116&lt;(x+n),INDEX(Aggregattafel_1_O,$A116+1,Geschlecht),IF($A116=(x+n),INDEX(f,1,Geschlecht),IF(AND($A116&gt;(x+n),$A116&lt;(x+n+5)),INDEX(f,2,Geschlecht),1))*INDEX(Selektionstafel_1_O,$A116+1,Geschlecht))*EXP(-INDEX(F_1_O,$A116+1,Geschlecht)*($B116-1999))))</f>
        <v/>
      </c>
      <c r="L116" s="28" t="str">
        <f aca="false">IF($A116=121,1,IF($A116&gt;121,"",INDEX(Aggregattafel_1_O,$A116+1,Geschlecht)*EXP(-INDEX(F_1_O,$A116+1,Geschlecht)*($B116-1999))))</f>
        <v/>
      </c>
      <c r="M116" s="28" t="e">
        <f aca="false">IF($A116=121-h_1_O,1,IF($A116&gt;121-h_1_O,"",INDEX(Grundtafel_1_O,MAX(0,$A116+h_1_O)+1,Geschlecht)))</f>
        <v>#REF!</v>
      </c>
    </row>
    <row r="117" customFormat="false" ht="12.1" hidden="false" customHeight="false" outlineLevel="0" collapsed="false">
      <c r="A117" s="27" t="str">
        <f aca="false">IF(AND(A116&lt;121,A116&lt;&gt;""),A116+1,"")</f>
        <v/>
      </c>
      <c r="B117" s="27" t="str">
        <f aca="false">IF(AND($A116&lt;121,$A116&lt;&gt;""),B116+1,"")</f>
        <v/>
      </c>
      <c r="C117" s="28" t="str">
        <f aca="false">IF($A117=121,1,IF($A117&gt;121,"",IF($A117&lt;(x+n),INDEX(Aggregattafel_2_O,$A117+1,Geschlecht),IF($A117=(x+n),INDEX(f,1,Geschlecht),IF(AND($A117&gt;(x+n),$A117&lt;(x+n+5)),INDEX(f,2,Geschlecht),1))*INDEX(Selektionstafel_2_O,$A117+1,Geschlecht))*EXP(-(INDEX(F_2_2_O,$A117+1,Geschlecht)*($B117-1999)+INDEX(G,$B117-1998,1)*(INDEX(F_1_2_O,$A117+1,Geschlecht)-INDEX(F_2_2_O,$A117+1,Geschlecht))))))</f>
        <v/>
      </c>
      <c r="D117" s="28" t="str">
        <f aca="false">IF($A117=121,1,IF($A117&gt;121,"",INDEX(Aggregattafel_2_O,$A117+1,Geschlecht)*EXP(-(INDEX(F_2_2_O,$A117+1,Geschlecht)*($B117-1999)+INDEX(G,$B117-1998,1)*(INDEX(F_1_2_O,$A117+1,Geschlecht)-INDEX(F_2_2_O,$A117+1,Geschlecht))))))</f>
        <v/>
      </c>
      <c r="E117" s="28" t="str">
        <f aca="false">IF($A117=121,1,IF($A117&gt;121,"",IF($A117&lt;(x+n),INDEX(Aggregattafel_Bestand,$A117+1,Geschlecht),IF($A117=(x+n),INDEX(f,1,Geschlecht),IF(AND($A117&gt;(x+n),$A117&lt;(x+n+5)),INDEX(f,2,Geschlecht),1))*INDEX(Selektionstafel_Bestand,$A117+1,Geschlecht))*EXP(-(INDEX(F_2_Bestand,$A117+1,Geschlecht)*($B117-1999)+INDEX(G,$B117-1998,1)*(INDEX(F_1_Bestand,$A117+1,Geschlecht)-INDEX(F_2_Bestand,$A117+1,Geschlecht))))))</f>
        <v/>
      </c>
      <c r="F117" s="28" t="str">
        <f aca="false">IF($A117=121,1,IF($A117&gt;121,"",INDEX(Aggregattafel_Bestand,$A117+1,Geschlecht)*EXP(-(INDEX(F_2_Bestand,$A117+1,Geschlecht)*($B117-1999)+INDEX(G,$B117-1998,1)*(INDEX(F_1_Bestand,$A117+1,Geschlecht)-INDEX(F_2_Bestand,$A117+1,Geschlecht))))))</f>
        <v/>
      </c>
      <c r="G117" s="28" t="e">
        <f aca="false">IF($A117=121-h_Bestand,1,IF($A117&gt;121-h_Bestand,"",INDEX(Grundtafel_Bestand,MAX(0,$A117+h_Bestand)+1,Geschlecht)))</f>
        <v>#REF!</v>
      </c>
      <c r="H117" s="28" t="str">
        <f aca="false">IF($A117=121,1,IF($A117&gt;121,"",IF($A117&lt;(x+n),INDEX(Aggregattafel_Bestand,$A117+1,Geschlecht),IF($A117=(x+n),INDEX(f,1,Geschlecht),IF(AND($A117&gt;(x+n),$A117&lt;(x+n+5)),INDEX(f,2,Geschlecht),1))*INDEX(Selektionstafel_Bestand,$A117+1,Geschlecht))*EXP(-INDEX(F_1_Bestand,$A117+1,Geschlecht)*($B117-1999))))</f>
        <v/>
      </c>
      <c r="I117" s="28" t="str">
        <f aca="false">IF($A117=121,1,IF($A117&gt;121,"",INDEX(Aggregattafel_Bestand,$A117+1,Geschlecht)*EXP(-INDEX(F_1_Bestand,$A117+1,Geschlecht)*($B117-1999))))</f>
        <v/>
      </c>
      <c r="J117" s="28" t="e">
        <f aca="false">IF($A117=121-h_B20,1,IF($A117&gt;121-h_B20,"",INDEX(Grundtafel_B20,MAX(0,$A117+h_B20)+1,Geschlecht)))</f>
        <v>#VALUE!</v>
      </c>
      <c r="K117" s="28" t="str">
        <f aca="false">IF($A117=121,1,IF($A117&gt;121,"",IF($A117&lt;(x+n),INDEX(Aggregattafel_1_O,$A117+1,Geschlecht),IF($A117=(x+n),INDEX(f,1,Geschlecht),IF(AND($A117&gt;(x+n),$A117&lt;(x+n+5)),INDEX(f,2,Geschlecht),1))*INDEX(Selektionstafel_1_O,$A117+1,Geschlecht))*EXP(-INDEX(F_1_O,$A117+1,Geschlecht)*($B117-1999))))</f>
        <v/>
      </c>
      <c r="L117" s="28" t="str">
        <f aca="false">IF($A117=121,1,IF($A117&gt;121,"",INDEX(Aggregattafel_1_O,$A117+1,Geschlecht)*EXP(-INDEX(F_1_O,$A117+1,Geschlecht)*($B117-1999))))</f>
        <v/>
      </c>
      <c r="M117" s="28" t="e">
        <f aca="false">IF($A117=121-h_1_O,1,IF($A117&gt;121-h_1_O,"",INDEX(Grundtafel_1_O,MAX(0,$A117+h_1_O)+1,Geschlecht)))</f>
        <v>#REF!</v>
      </c>
    </row>
    <row r="118" customFormat="false" ht="12.1" hidden="false" customHeight="false" outlineLevel="0" collapsed="false">
      <c r="A118" s="27" t="str">
        <f aca="false">IF(AND(A117&lt;121,A117&lt;&gt;""),A117+1,"")</f>
        <v/>
      </c>
      <c r="B118" s="27" t="str">
        <f aca="false">IF(AND($A117&lt;121,$A117&lt;&gt;""),B117+1,"")</f>
        <v/>
      </c>
      <c r="C118" s="28" t="str">
        <f aca="false">IF($A118=121,1,IF($A118&gt;121,"",IF($A118&lt;(x+n),INDEX(Aggregattafel_2_O,$A118+1,Geschlecht),IF($A118=(x+n),INDEX(f,1,Geschlecht),IF(AND($A118&gt;(x+n),$A118&lt;(x+n+5)),INDEX(f,2,Geschlecht),1))*INDEX(Selektionstafel_2_O,$A118+1,Geschlecht))*EXP(-(INDEX(F_2_2_O,$A118+1,Geschlecht)*($B118-1999)+INDEX(G,$B118-1998,1)*(INDEX(F_1_2_O,$A118+1,Geschlecht)-INDEX(F_2_2_O,$A118+1,Geschlecht))))))</f>
        <v/>
      </c>
      <c r="D118" s="28" t="str">
        <f aca="false">IF($A118=121,1,IF($A118&gt;121,"",INDEX(Aggregattafel_2_O,$A118+1,Geschlecht)*EXP(-(INDEX(F_2_2_O,$A118+1,Geschlecht)*($B118-1999)+INDEX(G,$B118-1998,1)*(INDEX(F_1_2_O,$A118+1,Geschlecht)-INDEX(F_2_2_O,$A118+1,Geschlecht))))))</f>
        <v/>
      </c>
      <c r="E118" s="28" t="str">
        <f aca="false">IF($A118=121,1,IF($A118&gt;121,"",IF($A118&lt;(x+n),INDEX(Aggregattafel_Bestand,$A118+1,Geschlecht),IF($A118=(x+n),INDEX(f,1,Geschlecht),IF(AND($A118&gt;(x+n),$A118&lt;(x+n+5)),INDEX(f,2,Geschlecht),1))*INDEX(Selektionstafel_Bestand,$A118+1,Geschlecht))*EXP(-(INDEX(F_2_Bestand,$A118+1,Geschlecht)*($B118-1999)+INDEX(G,$B118-1998,1)*(INDEX(F_1_Bestand,$A118+1,Geschlecht)-INDEX(F_2_Bestand,$A118+1,Geschlecht))))))</f>
        <v/>
      </c>
      <c r="F118" s="28" t="str">
        <f aca="false">IF($A118=121,1,IF($A118&gt;121,"",INDEX(Aggregattafel_Bestand,$A118+1,Geschlecht)*EXP(-(INDEX(F_2_Bestand,$A118+1,Geschlecht)*($B118-1999)+INDEX(G,$B118-1998,1)*(INDEX(F_1_Bestand,$A118+1,Geschlecht)-INDEX(F_2_Bestand,$A118+1,Geschlecht))))))</f>
        <v/>
      </c>
      <c r="G118" s="28" t="e">
        <f aca="false">IF($A118=121-h_Bestand,1,IF($A118&gt;121-h_Bestand,"",INDEX(Grundtafel_Bestand,MAX(0,$A118+h_Bestand)+1,Geschlecht)))</f>
        <v>#REF!</v>
      </c>
      <c r="H118" s="28" t="str">
        <f aca="false">IF($A118=121,1,IF($A118&gt;121,"",IF($A118&lt;(x+n),INDEX(Aggregattafel_Bestand,$A118+1,Geschlecht),IF($A118=(x+n),INDEX(f,1,Geschlecht),IF(AND($A118&gt;(x+n),$A118&lt;(x+n+5)),INDEX(f,2,Geschlecht),1))*INDEX(Selektionstafel_Bestand,$A118+1,Geschlecht))*EXP(-INDEX(F_1_Bestand,$A118+1,Geschlecht)*($B118-1999))))</f>
        <v/>
      </c>
      <c r="I118" s="28" t="str">
        <f aca="false">IF($A118=121,1,IF($A118&gt;121,"",INDEX(Aggregattafel_Bestand,$A118+1,Geschlecht)*EXP(-INDEX(F_1_Bestand,$A118+1,Geschlecht)*($B118-1999))))</f>
        <v/>
      </c>
      <c r="J118" s="28" t="e">
        <f aca="false">IF($A118=121-h_B20,1,IF($A118&gt;121-h_B20,"",INDEX(Grundtafel_B20,MAX(0,$A118+h_B20)+1,Geschlecht)))</f>
        <v>#VALUE!</v>
      </c>
      <c r="K118" s="28" t="str">
        <f aca="false">IF($A118=121,1,IF($A118&gt;121,"",IF($A118&lt;(x+n),INDEX(Aggregattafel_1_O,$A118+1,Geschlecht),IF($A118=(x+n),INDEX(f,1,Geschlecht),IF(AND($A118&gt;(x+n),$A118&lt;(x+n+5)),INDEX(f,2,Geschlecht),1))*INDEX(Selektionstafel_1_O,$A118+1,Geschlecht))*EXP(-INDEX(F_1_O,$A118+1,Geschlecht)*($B118-1999))))</f>
        <v/>
      </c>
      <c r="L118" s="28" t="str">
        <f aca="false">IF($A118=121,1,IF($A118&gt;121,"",INDEX(Aggregattafel_1_O,$A118+1,Geschlecht)*EXP(-INDEX(F_1_O,$A118+1,Geschlecht)*($B118-1999))))</f>
        <v/>
      </c>
      <c r="M118" s="28" t="e">
        <f aca="false">IF($A118=121-h_1_O,1,IF($A118&gt;121-h_1_O,"",INDEX(Grundtafel_1_O,MAX(0,$A118+h_1_O)+1,Geschlecht)))</f>
        <v>#REF!</v>
      </c>
    </row>
    <row r="119" customFormat="false" ht="12.1" hidden="false" customHeight="false" outlineLevel="0" collapsed="false">
      <c r="A119" s="27" t="str">
        <f aca="false">IF(AND(A118&lt;121,A118&lt;&gt;""),A118+1,"")</f>
        <v/>
      </c>
      <c r="B119" s="27" t="str">
        <f aca="false">IF(AND($A118&lt;121,$A118&lt;&gt;""),B118+1,"")</f>
        <v/>
      </c>
      <c r="C119" s="28" t="str">
        <f aca="false">IF($A119=121,1,IF($A119&gt;121,"",IF($A119&lt;(x+n),INDEX(Aggregattafel_2_O,$A119+1,Geschlecht),IF($A119=(x+n),INDEX(f,1,Geschlecht),IF(AND($A119&gt;(x+n),$A119&lt;(x+n+5)),INDEX(f,2,Geschlecht),1))*INDEX(Selektionstafel_2_O,$A119+1,Geschlecht))*EXP(-(INDEX(F_2_2_O,$A119+1,Geschlecht)*($B119-1999)+INDEX(G,$B119-1998,1)*(INDEX(F_1_2_O,$A119+1,Geschlecht)-INDEX(F_2_2_O,$A119+1,Geschlecht))))))</f>
        <v/>
      </c>
      <c r="D119" s="28" t="str">
        <f aca="false">IF($A119=121,1,IF($A119&gt;121,"",INDEX(Aggregattafel_2_O,$A119+1,Geschlecht)*EXP(-(INDEX(F_2_2_O,$A119+1,Geschlecht)*($B119-1999)+INDEX(G,$B119-1998,1)*(INDEX(F_1_2_O,$A119+1,Geschlecht)-INDEX(F_2_2_O,$A119+1,Geschlecht))))))</f>
        <v/>
      </c>
      <c r="E119" s="28" t="str">
        <f aca="false">IF($A119=121,1,IF($A119&gt;121,"",IF($A119&lt;(x+n),INDEX(Aggregattafel_Bestand,$A119+1,Geschlecht),IF($A119=(x+n),INDEX(f,1,Geschlecht),IF(AND($A119&gt;(x+n),$A119&lt;(x+n+5)),INDEX(f,2,Geschlecht),1))*INDEX(Selektionstafel_Bestand,$A119+1,Geschlecht))*EXP(-(INDEX(F_2_Bestand,$A119+1,Geschlecht)*($B119-1999)+INDEX(G,$B119-1998,1)*(INDEX(F_1_Bestand,$A119+1,Geschlecht)-INDEX(F_2_Bestand,$A119+1,Geschlecht))))))</f>
        <v/>
      </c>
      <c r="F119" s="28" t="str">
        <f aca="false">IF($A119=121,1,IF($A119&gt;121,"",INDEX(Aggregattafel_Bestand,$A119+1,Geschlecht)*EXP(-(INDEX(F_2_Bestand,$A119+1,Geschlecht)*($B119-1999)+INDEX(G,$B119-1998,1)*(INDEX(F_1_Bestand,$A119+1,Geschlecht)-INDEX(F_2_Bestand,$A119+1,Geschlecht))))))</f>
        <v/>
      </c>
      <c r="G119" s="28" t="e">
        <f aca="false">IF($A119=121-h_Bestand,1,IF($A119&gt;121-h_Bestand,"",INDEX(Grundtafel_Bestand,MAX(0,$A119+h_Bestand)+1,Geschlecht)))</f>
        <v>#REF!</v>
      </c>
      <c r="H119" s="28" t="str">
        <f aca="false">IF($A119=121,1,IF($A119&gt;121,"",IF($A119&lt;(x+n),INDEX(Aggregattafel_Bestand,$A119+1,Geschlecht),IF($A119=(x+n),INDEX(f,1,Geschlecht),IF(AND($A119&gt;(x+n),$A119&lt;(x+n+5)),INDEX(f,2,Geschlecht),1))*INDEX(Selektionstafel_Bestand,$A119+1,Geschlecht))*EXP(-INDEX(F_1_Bestand,$A119+1,Geschlecht)*($B119-1999))))</f>
        <v/>
      </c>
      <c r="I119" s="28" t="str">
        <f aca="false">IF($A119=121,1,IF($A119&gt;121,"",INDEX(Aggregattafel_Bestand,$A119+1,Geschlecht)*EXP(-INDEX(F_1_Bestand,$A119+1,Geschlecht)*($B119-1999))))</f>
        <v/>
      </c>
      <c r="J119" s="28" t="e">
        <f aca="false">IF($A119=121-h_B20,1,IF($A119&gt;121-h_B20,"",INDEX(Grundtafel_B20,MAX(0,$A119+h_B20)+1,Geschlecht)))</f>
        <v>#VALUE!</v>
      </c>
      <c r="K119" s="28" t="str">
        <f aca="false">IF($A119=121,1,IF($A119&gt;121,"",IF($A119&lt;(x+n),INDEX(Aggregattafel_1_O,$A119+1,Geschlecht),IF($A119=(x+n),INDEX(f,1,Geschlecht),IF(AND($A119&gt;(x+n),$A119&lt;(x+n+5)),INDEX(f,2,Geschlecht),1))*INDEX(Selektionstafel_1_O,$A119+1,Geschlecht))*EXP(-INDEX(F_1_O,$A119+1,Geschlecht)*($B119-1999))))</f>
        <v/>
      </c>
      <c r="L119" s="28" t="str">
        <f aca="false">IF($A119=121,1,IF($A119&gt;121,"",INDEX(Aggregattafel_1_O,$A119+1,Geschlecht)*EXP(-INDEX(F_1_O,$A119+1,Geschlecht)*($B119-1999))))</f>
        <v/>
      </c>
      <c r="M119" s="28" t="e">
        <f aca="false">IF($A119=121-h_1_O,1,IF($A119&gt;121-h_1_O,"",INDEX(Grundtafel_1_O,MAX(0,$A119+h_1_O)+1,Geschlecht)))</f>
        <v>#REF!</v>
      </c>
    </row>
    <row r="120" customFormat="false" ht="12.1" hidden="false" customHeight="false" outlineLevel="0" collapsed="false">
      <c r="A120" s="27" t="e">
        <f aca="false">IF(AND(A119&lt;121+MAX(0,-h_Bestand,-h_B20,-h_1_O),A119&lt;&gt;""),A119+1,"")</f>
        <v>#REF!</v>
      </c>
      <c r="B120" s="27" t="str">
        <f aca="false">IF(AND($A119&lt;121,$A119&lt;&gt;""),B119+1,"")</f>
        <v/>
      </c>
      <c r="C120" s="28" t="e">
        <f aca="false">IF($A120=121,1,IF($A120&gt;121,"",IF($A120&lt;(x+n),INDEX(Aggregattafel_2_O,$A120+1,Geschlecht),IF($A120=(x+n),INDEX(f,1,Geschlecht),IF(AND($A120&gt;(x+n),$A120&lt;(x+n+5)),INDEX(f,2,Geschlecht),1))*INDEX(Selektionstafel_2_O,$A120+1,Geschlecht))*EXP(-(INDEX(F_2_2_O,$A120+1,Geschlecht)*($B120-1999)+INDEX(G,$B120-1998,1)*(INDEX(F_1_2_O,$A120+1,Geschlecht)-INDEX(F_2_2_O,$A120+1,Geschlecht))))))</f>
        <v>#REF!</v>
      </c>
      <c r="D120" s="28" t="e">
        <f aca="false">IF($A120=121,1,IF($A120&gt;121,"",INDEX(Aggregattafel_2_O,$A120+1,Geschlecht)*EXP(-(INDEX(F_2_2_O,$A120+1,Geschlecht)*($B120-1999)+INDEX(G,$B120-1998,1)*(INDEX(F_1_2_O,$A120+1,Geschlecht)-INDEX(F_2_2_O,$A120+1,Geschlecht))))))</f>
        <v>#REF!</v>
      </c>
      <c r="E120" s="28" t="e">
        <f aca="false">IF($A120=121,1,IF($A120&gt;121,"",IF($A120&lt;(x+n),INDEX(Aggregattafel_Bestand,$A120+1,Geschlecht),IF($A120=(x+n),INDEX(f,1,Geschlecht),IF(AND($A120&gt;(x+n),$A120&lt;(x+n+5)),INDEX(f,2,Geschlecht),1))*INDEX(Selektionstafel_Bestand,$A120+1,Geschlecht))*EXP(-(INDEX(F_2_Bestand,$A120+1,Geschlecht)*($B120-1999)+INDEX(G,$B120-1998,1)*(INDEX(F_1_Bestand,$A120+1,Geschlecht)-INDEX(F_2_Bestand,$A120+1,Geschlecht))))))</f>
        <v>#REF!</v>
      </c>
      <c r="F120" s="28" t="e">
        <f aca="false">IF($A120=121,1,IF($A120&gt;121,"",INDEX(Aggregattafel_Bestand,$A120+1,Geschlecht)*EXP(-(INDEX(F_2_Bestand,$A120+1,Geschlecht)*($B120-1999)+INDEX(G,$B120-1998,1)*(INDEX(F_1_Bestand,$A120+1,Geschlecht)-INDEX(F_2_Bestand,$A120+1,Geschlecht))))))</f>
        <v>#REF!</v>
      </c>
      <c r="G120" s="28" t="e">
        <f aca="false">IF($A120=121-h_Bestand,1,IF($A120&gt;121-h_Bestand,"",INDEX(Grundtafel_Bestand,MAX(0,$A120+h_Bestand)+1,Geschlecht)))</f>
        <v>#REF!</v>
      </c>
      <c r="H120" s="28" t="e">
        <f aca="false">IF($A120=121,1,IF($A120&gt;121,"",IF($A120&lt;(x+n),INDEX(Aggregattafel_Bestand,$A120+1,Geschlecht),IF($A120=(x+n),INDEX(f,1,Geschlecht),IF(AND($A120&gt;(x+n),$A120&lt;(x+n+5)),INDEX(f,2,Geschlecht),1))*INDEX(Selektionstafel_Bestand,$A120+1,Geschlecht))*EXP(-INDEX(F_1_Bestand,$A120+1,Geschlecht)*($B120-1999))))</f>
        <v>#REF!</v>
      </c>
      <c r="I120" s="28" t="e">
        <f aca="false">IF($A120=121,1,IF($A120&gt;121,"",INDEX(Aggregattafel_Bestand,$A120+1,Geschlecht)*EXP(-INDEX(F_1_Bestand,$A120+1,Geschlecht)*($B120-1999))))</f>
        <v>#REF!</v>
      </c>
      <c r="J120" s="28" t="e">
        <f aca="false">IF($A120=121-h_B20,1,IF($A120&gt;121-h_B20,"",INDEX(Grundtafel_B20,MAX(0,$A120+h_B20)+1,Geschlecht)))</f>
        <v>#VALUE!</v>
      </c>
      <c r="K120" s="28" t="e">
        <f aca="false">IF($A120=121,1,IF($A120&gt;121,"",IF($A120&lt;(x+n),INDEX(Aggregattafel_1_O,$A120+1,Geschlecht),IF($A120=(x+n),INDEX(f,1,Geschlecht),IF(AND($A120&gt;(x+n),$A120&lt;(x+n+5)),INDEX(f,2,Geschlecht),1))*INDEX(Selektionstafel_1_O,$A120+1,Geschlecht))*EXP(-INDEX(F_1_O,$A120+1,Geschlecht)*($B120-1999))))</f>
        <v>#REF!</v>
      </c>
      <c r="L120" s="28" t="e">
        <f aca="false">IF($A120=121,1,IF($A120&gt;121,"",INDEX(Aggregattafel_1_O,$A120+1,Geschlecht)*EXP(-INDEX(F_1_O,$A120+1,Geschlecht)*($B120-1999))))</f>
        <v>#REF!</v>
      </c>
      <c r="M120" s="28" t="e">
        <f aca="false">IF($A120=121-h_1_O,1,IF($A120&gt;121-h_1_O,"",INDEX(Grundtafel_1_O,MAX(0,$A120+h_1_O)+1,Geschlecht)))</f>
        <v>#REF!</v>
      </c>
    </row>
    <row r="121" customFormat="false" ht="12.1" hidden="false" customHeight="false" outlineLevel="0" collapsed="false">
      <c r="A121" s="27" t="e">
        <f aca="false">IF(AND(A120&lt;121+MAX(0,-h_Bestand,-h_B20,-h_1_O),A120&lt;&gt;""),A120+1,"")</f>
        <v>#REF!</v>
      </c>
      <c r="B121" s="27" t="e">
        <f aca="false">IF(AND($A120&lt;121+MAX(0,-h_Bestand,-h_B20,-h_1_O),$A120&lt;&gt;""),B120+1,"")</f>
        <v>#REF!</v>
      </c>
      <c r="C121" s="28" t="e">
        <f aca="false">IF($A121=121,1,IF($A121&gt;121,"",IF($A121&lt;(x+n),INDEX(Aggregattafel_2_O,$A121+1,Geschlecht),IF($A121=(x+n),INDEX(f,1,Geschlecht),IF(AND($A121&gt;(x+n),$A121&lt;(x+n+5)),INDEX(f,2,Geschlecht),1))*INDEX(Selektionstafel_2_O,$A121+1,Geschlecht))*EXP(-(INDEX(F_2_2_O,$A121+1,Geschlecht)*($B121-1999)+INDEX(G,$B121-1998,1)*(INDEX(F_1_2_O,$A121+1,Geschlecht)-INDEX(F_2_2_O,$A121+1,Geschlecht))))))</f>
        <v>#REF!</v>
      </c>
      <c r="D121" s="28" t="e">
        <f aca="false">IF($A121=121,1,IF($A121&gt;121,"",INDEX(Aggregattafel_2_O,$A121+1,Geschlecht)*EXP(-(INDEX(F_2_2_O,$A121+1,Geschlecht)*($B121-1999)+INDEX(G,$B121-1998,1)*(INDEX(F_1_2_O,$A121+1,Geschlecht)-INDEX(F_2_2_O,$A121+1,Geschlecht))))))</f>
        <v>#REF!</v>
      </c>
      <c r="E121" s="28" t="e">
        <f aca="false">IF($A121=121,1,IF($A121&gt;121,"",IF($A121&lt;(x+n),INDEX(Aggregattafel_Bestand,$A121+1,Geschlecht),IF($A121=(x+n),INDEX(f,1,Geschlecht),IF(AND($A121&gt;(x+n),$A121&lt;(x+n+5)),INDEX(f,2,Geschlecht),1))*INDEX(Selektionstafel_Bestand,$A121+1,Geschlecht))*EXP(-(INDEX(F_2_Bestand,$A121+1,Geschlecht)*($B121-1999)+INDEX(G,$B121-1998,1)*(INDEX(F_1_Bestand,$A121+1,Geschlecht)-INDEX(F_2_Bestand,$A121+1,Geschlecht))))))</f>
        <v>#REF!</v>
      </c>
      <c r="F121" s="28" t="e">
        <f aca="false">IF($A121=121,1,IF($A121&gt;121,"",INDEX(Aggregattafel_Bestand,$A121+1,Geschlecht)*EXP(-(INDEX(F_2_Bestand,$A121+1,Geschlecht)*($B121-1999)+INDEX(G,$B121-1998,1)*(INDEX(F_1_Bestand,$A121+1,Geschlecht)-INDEX(F_2_Bestand,$A121+1,Geschlecht))))))</f>
        <v>#REF!</v>
      </c>
      <c r="G121" s="28" t="e">
        <f aca="false">IF($A121=121-h_Bestand,1,IF($A121&gt;121-h_Bestand,"",INDEX(Grundtafel_Bestand,MAX(0,$A121+h_Bestand)+1,Geschlecht)))</f>
        <v>#REF!</v>
      </c>
      <c r="H121" s="28" t="e">
        <f aca="false">IF($A121=121,1,IF($A121&gt;121,"",IF($A121&lt;(x+n),INDEX(Aggregattafel_Bestand,$A121+1,Geschlecht),IF($A121=(x+n),INDEX(f,1,Geschlecht),IF(AND($A121&gt;(x+n),$A121&lt;(x+n+5)),INDEX(f,2,Geschlecht),1))*INDEX(Selektionstafel_Bestand,$A121+1,Geschlecht))*EXP(-INDEX(F_1_Bestand,$A121+1,Geschlecht)*($B121-1999))))</f>
        <v>#REF!</v>
      </c>
      <c r="I121" s="28" t="e">
        <f aca="false">IF($A121=121,1,IF($A121&gt;121,"",INDEX(Aggregattafel_Bestand,$A121+1,Geschlecht)*EXP(-INDEX(F_1_Bestand,$A121+1,Geschlecht)*($B121-1999))))</f>
        <v>#REF!</v>
      </c>
      <c r="J121" s="28" t="e">
        <f aca="false">IF($A121=121-h_B20,1,IF($A121&gt;121-h_B20,"",INDEX(Grundtafel_B20,MAX(0,$A121+h_B20)+1,Geschlecht)))</f>
        <v>#VALUE!</v>
      </c>
      <c r="K121" s="28" t="e">
        <f aca="false">IF($A121=121,1,IF($A121&gt;121,"",IF($A121&lt;(x+n),INDEX(Aggregattafel_1_O,$A121+1,Geschlecht),IF($A121=(x+n),INDEX(f,1,Geschlecht),IF(AND($A121&gt;(x+n),$A121&lt;(x+n+5)),INDEX(f,2,Geschlecht),1))*INDEX(Selektionstafel_1_O,$A121+1,Geschlecht))*EXP(-INDEX(F_1_O,$A121+1,Geschlecht)*($B121-1999))))</f>
        <v>#REF!</v>
      </c>
      <c r="L121" s="28" t="e">
        <f aca="false">IF($A121=121,1,IF($A121&gt;121,"",INDEX(Aggregattafel_1_O,$A121+1,Geschlecht)*EXP(-INDEX(F_1_O,$A121+1,Geschlecht)*($B121-1999))))</f>
        <v>#REF!</v>
      </c>
      <c r="M121" s="28" t="e">
        <f aca="false">IF($A121=121-h_1_O,1,IF($A121&gt;121-h_1_O,"",INDEX(Grundtafel_1_O,MAX(0,$A121+h_1_O)+1,Geschlecht)))</f>
        <v>#REF!</v>
      </c>
    </row>
    <row r="122" customFormat="false" ht="12.1" hidden="false" customHeight="false" outlineLevel="0" collapsed="false">
      <c r="A122" s="27" t="e">
        <f aca="false">IF(AND(A121&lt;121+MAX(0,-h_Bestand,-h_B20,-h_1_O),A121&lt;&gt;""),A121+1,"")</f>
        <v>#REF!</v>
      </c>
      <c r="B122" s="27" t="e">
        <f aca="false">IF(AND($A121&lt;121+MAX(0,-h_Bestand,-h_B20,-h_1_O),$A121&lt;&gt;""),B121+1,"")</f>
        <v>#REF!</v>
      </c>
      <c r="C122" s="28" t="e">
        <f aca="false">IF($A122=121,1,IF($A122&gt;121,"",IF($A122&lt;(x+n),INDEX(Aggregattafel_2_O,$A122+1,Geschlecht),IF($A122=(x+n),INDEX(f,1,Geschlecht),IF(AND($A122&gt;(x+n),$A122&lt;(x+n+5)),INDEX(f,2,Geschlecht),1))*INDEX(Selektionstafel_2_O,$A122+1,Geschlecht))*EXP(-(INDEX(F_2_2_O,$A122+1,Geschlecht)*($B122-1999)+INDEX(G,$B122-1998,1)*(INDEX(F_1_2_O,$A122+1,Geschlecht)-INDEX(F_2_2_O,$A122+1,Geschlecht))))))</f>
        <v>#REF!</v>
      </c>
      <c r="D122" s="28" t="e">
        <f aca="false">IF($A122=121,1,IF($A122&gt;121,"",INDEX(Aggregattafel_2_O,$A122+1,Geschlecht)*EXP(-(INDEX(F_2_2_O,$A122+1,Geschlecht)*($B122-1999)+INDEX(G,$B122-1998,1)*(INDEX(F_1_2_O,$A122+1,Geschlecht)-INDEX(F_2_2_O,$A122+1,Geschlecht))))))</f>
        <v>#REF!</v>
      </c>
      <c r="E122" s="28" t="e">
        <f aca="false">IF($A122=121,1,IF($A122&gt;121,"",IF($A122&lt;(x+n),INDEX(Aggregattafel_Bestand,$A122+1,Geschlecht),IF($A122=(x+n),INDEX(f,1,Geschlecht),IF(AND($A122&gt;(x+n),$A122&lt;(x+n+5)),INDEX(f,2,Geschlecht),1))*INDEX(Selektionstafel_Bestand,$A122+1,Geschlecht))*EXP(-(INDEX(F_2_Bestand,$A122+1,Geschlecht)*($B122-1999)+INDEX(G,$B122-1998,1)*(INDEX(F_1_Bestand,$A122+1,Geschlecht)-INDEX(F_2_Bestand,$A122+1,Geschlecht))))))</f>
        <v>#REF!</v>
      </c>
      <c r="F122" s="28" t="e">
        <f aca="false">IF($A122=121,1,IF($A122&gt;121,"",INDEX(Aggregattafel_Bestand,$A122+1,Geschlecht)*EXP(-(INDEX(F_2_Bestand,$A122+1,Geschlecht)*($B122-1999)+INDEX(G,$B122-1998,1)*(INDEX(F_1_Bestand,$A122+1,Geschlecht)-INDEX(F_2_Bestand,$A122+1,Geschlecht))))))</f>
        <v>#REF!</v>
      </c>
      <c r="G122" s="28" t="e">
        <f aca="false">IF($A122=121-h_Bestand,1,IF($A122&gt;121-h_Bestand,"",INDEX(Grundtafel_Bestand,MAX(0,$A122+h_Bestand)+1,Geschlecht)))</f>
        <v>#REF!</v>
      </c>
      <c r="H122" s="28" t="e">
        <f aca="false">IF($A122=121,1,IF($A122&gt;121,"",IF($A122&lt;(x+n),INDEX(Aggregattafel_Bestand,$A122+1,Geschlecht),IF($A122=(x+n),INDEX(f,1,Geschlecht),IF(AND($A122&gt;(x+n),$A122&lt;(x+n+5)),INDEX(f,2,Geschlecht),1))*INDEX(Selektionstafel_Bestand,$A122+1,Geschlecht))*EXP(-INDEX(F_1_Bestand,$A122+1,Geschlecht)*($B122-1999))))</f>
        <v>#REF!</v>
      </c>
      <c r="I122" s="28" t="e">
        <f aca="false">IF($A122=121,1,IF($A122&gt;121,"",INDEX(Aggregattafel_Bestand,$A122+1,Geschlecht)*EXP(-INDEX(F_1_Bestand,$A122+1,Geschlecht)*($B122-1999))))</f>
        <v>#REF!</v>
      </c>
      <c r="J122" s="28" t="e">
        <f aca="false">IF($A122=121-h_B20,1,IF($A122&gt;121-h_B20,"",INDEX(Grundtafel_B20,MAX(0,$A122+h_B20)+1,Geschlecht)))</f>
        <v>#VALUE!</v>
      </c>
      <c r="K122" s="28" t="e">
        <f aca="false">IF($A122=121,1,IF($A122&gt;121,"",IF($A122&lt;(x+n),INDEX(Aggregattafel_1_O,$A122+1,Geschlecht),IF($A122=(x+n),INDEX(f,1,Geschlecht),IF(AND($A122&gt;(x+n),$A122&lt;(x+n+5)),INDEX(f,2,Geschlecht),1))*INDEX(Selektionstafel_1_O,$A122+1,Geschlecht))*EXP(-INDEX(F_1_O,$A122+1,Geschlecht)*($B122-1999))))</f>
        <v>#REF!</v>
      </c>
      <c r="L122" s="28" t="e">
        <f aca="false">IF($A122=121,1,IF($A122&gt;121,"",INDEX(Aggregattafel_1_O,$A122+1,Geschlecht)*EXP(-INDEX(F_1_O,$A122+1,Geschlecht)*($B122-1999))))</f>
        <v>#REF!</v>
      </c>
      <c r="M122" s="28" t="e">
        <f aca="false">IF($A122=121-h_1_O,1,IF($A122&gt;121-h_1_O,"",INDEX(Grundtafel_1_O,MAX(0,$A122+h_1_O)+1,Geschlecht)))</f>
        <v>#REF!</v>
      </c>
    </row>
    <row r="123" customFormat="false" ht="12.1" hidden="false" customHeight="false" outlineLevel="0" collapsed="false">
      <c r="A123" s="27" t="e">
        <f aca="false">IF(AND(A122&lt;121+MAX(0,-h_Bestand,-h_B20,-h_1_O),A122&lt;&gt;""),A122+1,"")</f>
        <v>#REF!</v>
      </c>
      <c r="B123" s="27" t="e">
        <f aca="false">IF(AND($A122&lt;121+MAX(0,-h_Bestand,-h_B20,-h_1_O),$A122&lt;&gt;""),B122+1,"")</f>
        <v>#REF!</v>
      </c>
      <c r="C123" s="28" t="e">
        <f aca="false">IF($A123=121,1,IF($A123&gt;121,"",IF($A123&lt;(x+n),INDEX(Aggregattafel_2_O,$A123+1,Geschlecht),IF($A123=(x+n),INDEX(f,1,Geschlecht),IF(AND($A123&gt;(x+n),$A123&lt;(x+n+5)),INDEX(f,2,Geschlecht),1))*INDEX(Selektionstafel_2_O,$A123+1,Geschlecht))*EXP(-(INDEX(F_2_2_O,$A123+1,Geschlecht)*($B123-1999)+INDEX(G,$B123-1998,1)*(INDEX(F_1_2_O,$A123+1,Geschlecht)-INDEX(F_2_2_O,$A123+1,Geschlecht))))))</f>
        <v>#REF!</v>
      </c>
      <c r="D123" s="28" t="e">
        <f aca="false">IF($A123=121,1,IF($A123&gt;121,"",INDEX(Aggregattafel_2_O,$A123+1,Geschlecht)*EXP(-(INDEX(F_2_2_O,$A123+1,Geschlecht)*($B123-1999)+INDEX(G,$B123-1998,1)*(INDEX(F_1_2_O,$A123+1,Geschlecht)-INDEX(F_2_2_O,$A123+1,Geschlecht))))))</f>
        <v>#REF!</v>
      </c>
      <c r="E123" s="28" t="e">
        <f aca="false">IF($A123=121,1,IF($A123&gt;121,"",IF($A123&lt;(x+n),INDEX(Aggregattafel_Bestand,$A123+1,Geschlecht),IF($A123=(x+n),INDEX(f,1,Geschlecht),IF(AND($A123&gt;(x+n),$A123&lt;(x+n+5)),INDEX(f,2,Geschlecht),1))*INDEX(Selektionstafel_Bestand,$A123+1,Geschlecht))*EXP(-(INDEX(F_2_Bestand,$A123+1,Geschlecht)*($B123-1999)+INDEX(G,$B123-1998,1)*(INDEX(F_1_Bestand,$A123+1,Geschlecht)-INDEX(F_2_Bestand,$A123+1,Geschlecht))))))</f>
        <v>#REF!</v>
      </c>
      <c r="F123" s="28" t="e">
        <f aca="false">IF($A123=121,1,IF($A123&gt;121,"",INDEX(Aggregattafel_Bestand,$A123+1,Geschlecht)*EXP(-(INDEX(F_2_Bestand,$A123+1,Geschlecht)*($B123-1999)+INDEX(G,$B123-1998,1)*(INDEX(F_1_Bestand,$A123+1,Geschlecht)-INDEX(F_2_Bestand,$A123+1,Geschlecht))))))</f>
        <v>#REF!</v>
      </c>
      <c r="G123" s="28" t="e">
        <f aca="false">IF($A123=121-h_Bestand,1,IF($A123&gt;121-h_Bestand,"",INDEX(Grundtafel_Bestand,MAX(0,$A123+h_Bestand)+1,Geschlecht)))</f>
        <v>#REF!</v>
      </c>
      <c r="H123" s="28" t="e">
        <f aca="false">IF($A123=121,1,IF($A123&gt;121,"",IF($A123&lt;(x+n),INDEX(Aggregattafel_Bestand,$A123+1,Geschlecht),IF($A123=(x+n),INDEX(f,1,Geschlecht),IF(AND($A123&gt;(x+n),$A123&lt;(x+n+5)),INDEX(f,2,Geschlecht),1))*INDEX(Selektionstafel_Bestand,$A123+1,Geschlecht))*EXP(-INDEX(F_1_Bestand,$A123+1,Geschlecht)*($B123-1999))))</f>
        <v>#REF!</v>
      </c>
      <c r="I123" s="28" t="e">
        <f aca="false">IF($A123=121,1,IF($A123&gt;121,"",INDEX(Aggregattafel_Bestand,$A123+1,Geschlecht)*EXP(-INDEX(F_1_Bestand,$A123+1,Geschlecht)*($B123-1999))))</f>
        <v>#REF!</v>
      </c>
      <c r="J123" s="28" t="e">
        <f aca="false">IF($A123=121-h_B20,1,IF($A123&gt;121-h_B20,"",INDEX(Grundtafel_B20,MAX(0,$A123+h_B20)+1,Geschlecht)))</f>
        <v>#VALUE!</v>
      </c>
      <c r="K123" s="28" t="e">
        <f aca="false">IF($A123=121,1,IF($A123&gt;121,"",IF($A123&lt;(x+n),INDEX(Aggregattafel_1_O,$A123+1,Geschlecht),IF($A123=(x+n),INDEX(f,1,Geschlecht),IF(AND($A123&gt;(x+n),$A123&lt;(x+n+5)),INDEX(f,2,Geschlecht),1))*INDEX(Selektionstafel_1_O,$A123+1,Geschlecht))*EXP(-INDEX(F_1_O,$A123+1,Geschlecht)*($B123-1999))))</f>
        <v>#REF!</v>
      </c>
      <c r="L123" s="28" t="e">
        <f aca="false">IF($A123=121,1,IF($A123&gt;121,"",INDEX(Aggregattafel_1_O,$A123+1,Geschlecht)*EXP(-INDEX(F_1_O,$A123+1,Geschlecht)*($B123-1999))))</f>
        <v>#REF!</v>
      </c>
      <c r="M123" s="28" t="e">
        <f aca="false">IF($A123=121-h_1_O,1,IF($A123&gt;121-h_1_O,"",INDEX(Grundtafel_1_O,MAX(0,$A123+h_1_O)+1,Geschlecht)))</f>
        <v>#REF!</v>
      </c>
    </row>
    <row r="124" customFormat="false" ht="12.1" hidden="false" customHeight="false" outlineLevel="0" collapsed="false">
      <c r="A124" s="27" t="e">
        <f aca="false">IF(AND(A123&lt;121+MAX(0,-h_Bestand,-h_B20,-h_1_O),A123&lt;&gt;""),A123+1,"")</f>
        <v>#REF!</v>
      </c>
      <c r="B124" s="27" t="e">
        <f aca="false">IF(AND($A123&lt;121+MAX(0,-h_Bestand,-h_B20,-h_1_O),$A123&lt;&gt;""),B123+1,"")</f>
        <v>#REF!</v>
      </c>
      <c r="C124" s="28" t="e">
        <f aca="false">IF($A124=121,1,IF($A124&gt;121,"",IF($A124&lt;(x+n),INDEX(Aggregattafel_2_O,$A124+1,Geschlecht),IF($A124=(x+n),INDEX(f,1,Geschlecht),IF(AND($A124&gt;(x+n),$A124&lt;(x+n+5)),INDEX(f,2,Geschlecht),1))*INDEX(Selektionstafel_2_O,$A124+1,Geschlecht))*EXP(-(INDEX(F_2_2_O,$A124+1,Geschlecht)*($B124-1999)+INDEX(G,$B124-1998,1)*(INDEX(F_1_2_O,$A124+1,Geschlecht)-INDEX(F_2_2_O,$A124+1,Geschlecht))))))</f>
        <v>#REF!</v>
      </c>
      <c r="D124" s="28" t="e">
        <f aca="false">IF($A124=121,1,IF($A124&gt;121,"",INDEX(Aggregattafel_2_O,$A124+1,Geschlecht)*EXP(-(INDEX(F_2_2_O,$A124+1,Geschlecht)*($B124-1999)+INDEX(G,$B124-1998,1)*(INDEX(F_1_2_O,$A124+1,Geschlecht)-INDEX(F_2_2_O,$A124+1,Geschlecht))))))</f>
        <v>#REF!</v>
      </c>
      <c r="E124" s="28" t="e">
        <f aca="false">IF($A124=121,1,IF($A124&gt;121,"",IF($A124&lt;(x+n),INDEX(Aggregattafel_Bestand,$A124+1,Geschlecht),IF($A124=(x+n),INDEX(f,1,Geschlecht),IF(AND($A124&gt;(x+n),$A124&lt;(x+n+5)),INDEX(f,2,Geschlecht),1))*INDEX(Selektionstafel_Bestand,$A124+1,Geschlecht))*EXP(-(INDEX(F_2_Bestand,$A124+1,Geschlecht)*($B124-1999)+INDEX(G,$B124-1998,1)*(INDEX(F_1_Bestand,$A124+1,Geschlecht)-INDEX(F_2_Bestand,$A124+1,Geschlecht))))))</f>
        <v>#REF!</v>
      </c>
      <c r="F124" s="28" t="e">
        <f aca="false">IF($A124=121,1,IF($A124&gt;121,"",INDEX(Aggregattafel_Bestand,$A124+1,Geschlecht)*EXP(-(INDEX(F_2_Bestand,$A124+1,Geschlecht)*($B124-1999)+INDEX(G,$B124-1998,1)*(INDEX(F_1_Bestand,$A124+1,Geschlecht)-INDEX(F_2_Bestand,$A124+1,Geschlecht))))))</f>
        <v>#REF!</v>
      </c>
      <c r="G124" s="28" t="e">
        <f aca="false">IF($A124=121-h_Bestand,1,IF($A124&gt;121-h_Bestand,"",INDEX(Grundtafel_Bestand,MAX(0,$A124+h_Bestand)+1,Geschlecht)))</f>
        <v>#REF!</v>
      </c>
      <c r="H124" s="28" t="e">
        <f aca="false">IF($A124=121,1,IF($A124&gt;121,"",IF($A124&lt;(x+n),INDEX(Aggregattafel_Bestand,$A124+1,Geschlecht),IF($A124=(x+n),INDEX(f,1,Geschlecht),IF(AND($A124&gt;(x+n),$A124&lt;(x+n+5)),INDEX(f,2,Geschlecht),1))*INDEX(Selektionstafel_Bestand,$A124+1,Geschlecht))*EXP(-INDEX(F_1_Bestand,$A124+1,Geschlecht)*($B124-1999))))</f>
        <v>#REF!</v>
      </c>
      <c r="I124" s="28" t="e">
        <f aca="false">IF($A124=121,1,IF($A124&gt;121,"",INDEX(Aggregattafel_Bestand,$A124+1,Geschlecht)*EXP(-INDEX(F_1_Bestand,$A124+1,Geschlecht)*($B124-1999))))</f>
        <v>#REF!</v>
      </c>
      <c r="J124" s="28" t="e">
        <f aca="false">IF($A124=121-h_B20,1,IF($A124&gt;121-h_B20,"",INDEX(Grundtafel_B20,MAX(0,$A124+h_B20)+1,Geschlecht)))</f>
        <v>#VALUE!</v>
      </c>
      <c r="K124" s="28" t="e">
        <f aca="false">IF($A124=121,1,IF($A124&gt;121,"",IF($A124&lt;(x+n),INDEX(Aggregattafel_1_O,$A124+1,Geschlecht),IF($A124=(x+n),INDEX(f,1,Geschlecht),IF(AND($A124&gt;(x+n),$A124&lt;(x+n+5)),INDEX(f,2,Geschlecht),1))*INDEX(Selektionstafel_1_O,$A124+1,Geschlecht))*EXP(-INDEX(F_1_O,$A124+1,Geschlecht)*($B124-1999))))</f>
        <v>#REF!</v>
      </c>
      <c r="L124" s="28" t="e">
        <f aca="false">IF($A124=121,1,IF($A124&gt;121,"",INDEX(Aggregattafel_1_O,$A124+1,Geschlecht)*EXP(-INDEX(F_1_O,$A124+1,Geschlecht)*($B124-1999))))</f>
        <v>#REF!</v>
      </c>
      <c r="M124" s="28" t="e">
        <f aca="false">IF($A124=121-h_1_O,1,IF($A124&gt;121-h_1_O,"",INDEX(Grundtafel_1_O,MAX(0,$A124+h_1_O)+1,Geschlecht)))</f>
        <v>#REF!</v>
      </c>
    </row>
    <row r="125" customFormat="false" ht="12.1" hidden="false" customHeight="false" outlineLevel="0" collapsed="false">
      <c r="A125" s="27" t="e">
        <f aca="false">IF(AND(A124&lt;121+MAX(0,-h_Bestand,-h_B20,-h_1_O),A124&lt;&gt;""),A124+1,"")</f>
        <v>#REF!</v>
      </c>
      <c r="B125" s="27" t="e">
        <f aca="false">IF(AND($A124&lt;121+MAX(0,-h_Bestand,-h_B20,-h_1_O),$A124&lt;&gt;""),B124+1,"")</f>
        <v>#REF!</v>
      </c>
      <c r="C125" s="28" t="e">
        <f aca="false">IF($A125=121,1,IF($A125&gt;121,"",IF($A125&lt;(x+n),INDEX(Aggregattafel_2_O,$A125+1,Geschlecht),IF($A125=(x+n),INDEX(f,1,Geschlecht),IF(AND($A125&gt;(x+n),$A125&lt;(x+n+5)),INDEX(f,2,Geschlecht),1))*INDEX(Selektionstafel_2_O,$A125+1,Geschlecht))*EXP(-(INDEX(F_2_2_O,$A125+1,Geschlecht)*($B125-1999)+INDEX(G,$B125-1998,1)*(INDEX(F_1_2_O,$A125+1,Geschlecht)-INDEX(F_2_2_O,$A125+1,Geschlecht))))))</f>
        <v>#REF!</v>
      </c>
      <c r="D125" s="28" t="e">
        <f aca="false">IF($A125=121,1,IF($A125&gt;121,"",INDEX(Aggregattafel_2_O,$A125+1,Geschlecht)*EXP(-(INDEX(F_2_2_O,$A125+1,Geschlecht)*($B125-1999)+INDEX(G,$B125-1998,1)*(INDEX(F_1_2_O,$A125+1,Geschlecht)-INDEX(F_2_2_O,$A125+1,Geschlecht))))))</f>
        <v>#REF!</v>
      </c>
      <c r="E125" s="28" t="e">
        <f aca="false">IF($A125=121,1,IF($A125&gt;121,"",IF($A125&lt;(x+n),INDEX(Aggregattafel_Bestand,$A125+1,Geschlecht),IF($A125=(x+n),INDEX(f,1,Geschlecht),IF(AND($A125&gt;(x+n),$A125&lt;(x+n+5)),INDEX(f,2,Geschlecht),1))*INDEX(Selektionstafel_Bestand,$A125+1,Geschlecht))*EXP(-(INDEX(F_2_Bestand,$A125+1,Geschlecht)*($B125-1999)+INDEX(G,$B125-1998,1)*(INDEX(F_1_Bestand,$A125+1,Geschlecht)-INDEX(F_2_Bestand,$A125+1,Geschlecht))))))</f>
        <v>#REF!</v>
      </c>
      <c r="F125" s="28" t="e">
        <f aca="false">IF($A125=121,1,IF($A125&gt;121,"",INDEX(Aggregattafel_Bestand,$A125+1,Geschlecht)*EXP(-(INDEX(F_2_Bestand,$A125+1,Geschlecht)*($B125-1999)+INDEX(G,$B125-1998,1)*(INDEX(F_1_Bestand,$A125+1,Geschlecht)-INDEX(F_2_Bestand,$A125+1,Geschlecht))))))</f>
        <v>#REF!</v>
      </c>
      <c r="G125" s="28" t="e">
        <f aca="false">IF($A125=121-h_Bestand,1,IF($A125&gt;121-h_Bestand,"",INDEX(Grundtafel_Bestand,MAX(0,$A125+h_Bestand)+1,Geschlecht)))</f>
        <v>#REF!</v>
      </c>
      <c r="H125" s="28" t="e">
        <f aca="false">IF($A125=121,1,IF($A125&gt;121,"",IF($A125&lt;(x+n),INDEX(Aggregattafel_Bestand,$A125+1,Geschlecht),IF($A125=(x+n),INDEX(f,1,Geschlecht),IF(AND($A125&gt;(x+n),$A125&lt;(x+n+5)),INDEX(f,2,Geschlecht),1))*INDEX(Selektionstafel_Bestand,$A125+1,Geschlecht))*EXP(-INDEX(F_1_Bestand,$A125+1,Geschlecht)*($B125-1999))))</f>
        <v>#REF!</v>
      </c>
      <c r="I125" s="28" t="e">
        <f aca="false">IF($A125=121,1,IF($A125&gt;121,"",INDEX(Aggregattafel_Bestand,$A125+1,Geschlecht)*EXP(-INDEX(F_1_Bestand,$A125+1,Geschlecht)*($B125-1999))))</f>
        <v>#REF!</v>
      </c>
      <c r="J125" s="28" t="e">
        <f aca="false">IF($A125=121-h_B20,1,IF($A125&gt;121-h_B20,"",INDEX(Grundtafel_B20,MAX(0,$A125+h_B20)+1,Geschlecht)))</f>
        <v>#VALUE!</v>
      </c>
      <c r="K125" s="28" t="e">
        <f aca="false">IF($A125=121,1,IF($A125&gt;121,"",IF($A125&lt;(x+n),INDEX(Aggregattafel_1_O,$A125+1,Geschlecht),IF($A125=(x+n),INDEX(f,1,Geschlecht),IF(AND($A125&gt;(x+n),$A125&lt;(x+n+5)),INDEX(f,2,Geschlecht),1))*INDEX(Selektionstafel_1_O,$A125+1,Geschlecht))*EXP(-INDEX(F_1_O,$A125+1,Geschlecht)*($B125-1999))))</f>
        <v>#REF!</v>
      </c>
      <c r="L125" s="28" t="e">
        <f aca="false">IF($A125=121,1,IF($A125&gt;121,"",INDEX(Aggregattafel_1_O,$A125+1,Geschlecht)*EXP(-INDEX(F_1_O,$A125+1,Geschlecht)*($B125-1999))))</f>
        <v>#REF!</v>
      </c>
      <c r="M125" s="28" t="e">
        <f aca="false">IF($A125=121-h_1_O,1,IF($A125&gt;121-h_1_O,"",INDEX(Grundtafel_1_O,MAX(0,$A125+h_1_O)+1,Geschlecht)))</f>
        <v>#REF!</v>
      </c>
    </row>
    <row r="126" customFormat="false" ht="12.1" hidden="false" customHeight="false" outlineLevel="0" collapsed="false">
      <c r="A126" s="27" t="e">
        <f aca="false">IF(AND(A125&lt;121+MAX(0,-h_Bestand,-h_B20,-h_1_O),A125&lt;&gt;""),A125+1,"")</f>
        <v>#REF!</v>
      </c>
      <c r="B126" s="27" t="e">
        <f aca="false">IF(AND($A125&lt;121+MAX(0,-h_Bestand,-h_B20,-h_1_O),$A125&lt;&gt;""),B125+1,"")</f>
        <v>#REF!</v>
      </c>
      <c r="C126" s="28" t="e">
        <f aca="false">IF($A126=121,1,IF($A126&gt;121,"",IF($A126&lt;(x+n),INDEX(Aggregattafel_2_O,$A126+1,Geschlecht),IF($A126=(x+n),INDEX(f,1,Geschlecht),IF(AND($A126&gt;(x+n),$A126&lt;(x+n+5)),INDEX(f,2,Geschlecht),1))*INDEX(Selektionstafel_2_O,$A126+1,Geschlecht))*EXP(-(INDEX(F_2_2_O,$A126+1,Geschlecht)*($B126-1999)+INDEX(G,$B126-1998,1)*(INDEX(F_1_2_O,$A126+1,Geschlecht)-INDEX(F_2_2_O,$A126+1,Geschlecht))))))</f>
        <v>#REF!</v>
      </c>
      <c r="D126" s="28" t="e">
        <f aca="false">IF($A126=121,1,IF($A126&gt;121,"",INDEX(Aggregattafel_2_O,$A126+1,Geschlecht)*EXP(-(INDEX(F_2_2_O,$A126+1,Geschlecht)*($B126-1999)+INDEX(G,$B126-1998,1)*(INDEX(F_1_2_O,$A126+1,Geschlecht)-INDEX(F_2_2_O,$A126+1,Geschlecht))))))</f>
        <v>#REF!</v>
      </c>
      <c r="E126" s="28" t="e">
        <f aca="false">IF($A126=121,1,IF($A126&gt;121,"",IF($A126&lt;(x+n),INDEX(Aggregattafel_Bestand,$A126+1,Geschlecht),IF($A126=(x+n),INDEX(f,1,Geschlecht),IF(AND($A126&gt;(x+n),$A126&lt;(x+n+5)),INDEX(f,2,Geschlecht),1))*INDEX(Selektionstafel_Bestand,$A126+1,Geschlecht))*EXP(-(INDEX(F_2_Bestand,$A126+1,Geschlecht)*($B126-1999)+INDEX(G,$B126-1998,1)*(INDEX(F_1_Bestand,$A126+1,Geschlecht)-INDEX(F_2_Bestand,$A126+1,Geschlecht))))))</f>
        <v>#REF!</v>
      </c>
      <c r="F126" s="28" t="e">
        <f aca="false">IF($A126=121,1,IF($A126&gt;121,"",INDEX(Aggregattafel_Bestand,$A126+1,Geschlecht)*EXP(-(INDEX(F_2_Bestand,$A126+1,Geschlecht)*($B126-1999)+INDEX(G,$B126-1998,1)*(INDEX(F_1_Bestand,$A126+1,Geschlecht)-INDEX(F_2_Bestand,$A126+1,Geschlecht))))))</f>
        <v>#REF!</v>
      </c>
      <c r="G126" s="28" t="e">
        <f aca="false">IF($A126=121-h_Bestand,1,IF($A126&gt;121-h_Bestand,"",INDEX(Grundtafel_Bestand,MAX(0,$A126+h_Bestand)+1,Geschlecht)))</f>
        <v>#REF!</v>
      </c>
      <c r="H126" s="28" t="e">
        <f aca="false">IF($A126=121,1,IF($A126&gt;121,"",IF($A126&lt;(x+n),INDEX(Aggregattafel_Bestand,$A126+1,Geschlecht),IF($A126=(x+n),INDEX(f,1,Geschlecht),IF(AND($A126&gt;(x+n),$A126&lt;(x+n+5)),INDEX(f,2,Geschlecht),1))*INDEX(Selektionstafel_Bestand,$A126+1,Geschlecht))*EXP(-INDEX(F_1_Bestand,$A126+1,Geschlecht)*($B126-1999))))</f>
        <v>#REF!</v>
      </c>
      <c r="I126" s="28" t="e">
        <f aca="false">IF($A126=121,1,IF($A126&gt;121,"",INDEX(Aggregattafel_Bestand,$A126+1,Geschlecht)*EXP(-INDEX(F_1_Bestand,$A126+1,Geschlecht)*($B126-1999))))</f>
        <v>#REF!</v>
      </c>
      <c r="J126" s="28" t="e">
        <f aca="false">IF($A126=121-h_B20,1,IF($A126&gt;121-h_B20,"",INDEX(Grundtafel_B20,MAX(0,$A126+h_B20)+1,Geschlecht)))</f>
        <v>#VALUE!</v>
      </c>
      <c r="K126" s="28" t="e">
        <f aca="false">IF($A126=121,1,IF($A126&gt;121,"",IF($A126&lt;(x+n),INDEX(Aggregattafel_1_O,$A126+1,Geschlecht),IF($A126=(x+n),INDEX(f,1,Geschlecht),IF(AND($A126&gt;(x+n),$A126&lt;(x+n+5)),INDEX(f,2,Geschlecht),1))*INDEX(Selektionstafel_1_O,$A126+1,Geschlecht))*EXP(-INDEX(F_1_O,$A126+1,Geschlecht)*($B126-1999))))</f>
        <v>#REF!</v>
      </c>
      <c r="L126" s="28" t="e">
        <f aca="false">IF($A126=121,1,IF($A126&gt;121,"",INDEX(Aggregattafel_1_O,$A126+1,Geschlecht)*EXP(-INDEX(F_1_O,$A126+1,Geschlecht)*($B126-1999))))</f>
        <v>#REF!</v>
      </c>
      <c r="M126" s="28" t="e">
        <f aca="false">IF($A126=121-h_1_O,1,IF($A126&gt;121-h_1_O,"",INDEX(Grundtafel_1_O,MAX(0,$A126+h_1_O)+1,Geschlecht)))</f>
        <v>#REF!</v>
      </c>
    </row>
    <row r="127" customFormat="false" ht="12.1" hidden="false" customHeight="false" outlineLevel="0" collapsed="false">
      <c r="A127" s="27" t="e">
        <f aca="false">IF(AND(A126&lt;121+MAX(0,-h_Bestand,-h_B20,-h_1_O),A126&lt;&gt;""),A126+1,"")</f>
        <v>#REF!</v>
      </c>
      <c r="B127" s="27" t="e">
        <f aca="false">IF(AND($A126&lt;121+MAX(0,-h_Bestand,-h_B20,-h_1_O),$A126&lt;&gt;""),B126+1,"")</f>
        <v>#REF!</v>
      </c>
      <c r="C127" s="28" t="e">
        <f aca="false">IF($A127=121,1,IF($A127&gt;121,"",IF($A127&lt;(x+n),INDEX(Aggregattafel_2_O,$A127+1,Geschlecht),IF($A127=(x+n),INDEX(f,1,Geschlecht),IF(AND($A127&gt;(x+n),$A127&lt;(x+n+5)),INDEX(f,2,Geschlecht),1))*INDEX(Selektionstafel_2_O,$A127+1,Geschlecht))*EXP(-(INDEX(F_2_2_O,$A127+1,Geschlecht)*($B127-1999)+INDEX(G,$B127-1998,1)*(INDEX(F_1_2_O,$A127+1,Geschlecht)-INDEX(F_2_2_O,$A127+1,Geschlecht))))))</f>
        <v>#REF!</v>
      </c>
      <c r="D127" s="28" t="e">
        <f aca="false">IF($A127=121,1,IF($A127&gt;121,"",INDEX(Aggregattafel_2_O,$A127+1,Geschlecht)*EXP(-(INDEX(F_2_2_O,$A127+1,Geschlecht)*($B127-1999)+INDEX(G,$B127-1998,1)*(INDEX(F_1_2_O,$A127+1,Geschlecht)-INDEX(F_2_2_O,$A127+1,Geschlecht))))))</f>
        <v>#REF!</v>
      </c>
      <c r="E127" s="28" t="e">
        <f aca="false">IF($A127=121,1,IF($A127&gt;121,"",IF($A127&lt;(x+n),INDEX(Aggregattafel_Bestand,$A127+1,Geschlecht),IF($A127=(x+n),INDEX(f,1,Geschlecht),IF(AND($A127&gt;(x+n),$A127&lt;(x+n+5)),INDEX(f,2,Geschlecht),1))*INDEX(Selektionstafel_Bestand,$A127+1,Geschlecht))*EXP(-(INDEX(F_2_Bestand,$A127+1,Geschlecht)*($B127-1999)+INDEX(G,$B127-1998,1)*(INDEX(F_1_Bestand,$A127+1,Geschlecht)-INDEX(F_2_Bestand,$A127+1,Geschlecht))))))</f>
        <v>#REF!</v>
      </c>
      <c r="F127" s="28" t="e">
        <f aca="false">IF($A127=121,1,IF($A127&gt;121,"",INDEX(Aggregattafel_Bestand,$A127+1,Geschlecht)*EXP(-(INDEX(F_2_Bestand,$A127+1,Geschlecht)*($B127-1999)+INDEX(G,$B127-1998,1)*(INDEX(F_1_Bestand,$A127+1,Geschlecht)-INDEX(F_2_Bestand,$A127+1,Geschlecht))))))</f>
        <v>#REF!</v>
      </c>
      <c r="G127" s="28" t="e">
        <f aca="false">IF($A127=121-h_Bestand,1,IF($A127&gt;121-h_Bestand,"",INDEX(Grundtafel_Bestand,MAX(0,$A127+h_Bestand)+1,Geschlecht)))</f>
        <v>#REF!</v>
      </c>
      <c r="H127" s="28" t="e">
        <f aca="false">IF($A127=121,1,IF($A127&gt;121,"",IF($A127&lt;(x+n),INDEX(Aggregattafel_Bestand,$A127+1,Geschlecht),IF($A127=(x+n),INDEX(f,1,Geschlecht),IF(AND($A127&gt;(x+n),$A127&lt;(x+n+5)),INDEX(f,2,Geschlecht),1))*INDEX(Selektionstafel_Bestand,$A127+1,Geschlecht))*EXP(-INDEX(F_1_Bestand,$A127+1,Geschlecht)*($B127-1999))))</f>
        <v>#REF!</v>
      </c>
      <c r="I127" s="28" t="e">
        <f aca="false">IF($A127=121,1,IF($A127&gt;121,"",INDEX(Aggregattafel_Bestand,$A127+1,Geschlecht)*EXP(-INDEX(F_1_Bestand,$A127+1,Geschlecht)*($B127-1999))))</f>
        <v>#REF!</v>
      </c>
      <c r="J127" s="28" t="e">
        <f aca="false">IF($A127=121-h_B20,1,IF($A127&gt;121-h_B20,"",INDEX(Grundtafel_B20,MAX(0,$A127+h_B20)+1,Geschlecht)))</f>
        <v>#VALUE!</v>
      </c>
      <c r="K127" s="28" t="e">
        <f aca="false">IF($A127=121,1,IF($A127&gt;121,"",IF($A127&lt;(x+n),INDEX(Aggregattafel_1_O,$A127+1,Geschlecht),IF($A127=(x+n),INDEX(f,1,Geschlecht),IF(AND($A127&gt;(x+n),$A127&lt;(x+n+5)),INDEX(f,2,Geschlecht),1))*INDEX(Selektionstafel_1_O,$A127+1,Geschlecht))*EXP(-INDEX(F_1_O,$A127+1,Geschlecht)*($B127-1999))))</f>
        <v>#REF!</v>
      </c>
      <c r="L127" s="28" t="e">
        <f aca="false">IF($A127=121,1,IF($A127&gt;121,"",INDEX(Aggregattafel_1_O,$A127+1,Geschlecht)*EXP(-INDEX(F_1_O,$A127+1,Geschlecht)*($B127-1999))))</f>
        <v>#REF!</v>
      </c>
      <c r="M127" s="28" t="e">
        <f aca="false">IF($A127=121-h_1_O,1,IF($A127&gt;121-h_1_O,"",INDEX(Grundtafel_1_O,MAX(0,$A127+h_1_O)+1,Geschlecht)))</f>
        <v>#REF!</v>
      </c>
    </row>
    <row r="128" customFormat="false" ht="12.1" hidden="false" customHeight="false" outlineLevel="0" collapsed="false">
      <c r="A128" s="27" t="e">
        <f aca="false">IF(AND(A127&lt;121+MAX(0,-h_Bestand,-h_B20,-h_1_O),A127&lt;&gt;""),A127+1,"")</f>
        <v>#REF!</v>
      </c>
      <c r="B128" s="27" t="e">
        <f aca="false">IF(AND($A127&lt;121+MAX(0,-h_Bestand,-h_B20,-h_1_O),$A127&lt;&gt;""),B127+1,"")</f>
        <v>#REF!</v>
      </c>
      <c r="C128" s="28" t="e">
        <f aca="false">IF($A128=121,1,IF($A128&gt;121,"",IF($A128&lt;(x+n),INDEX(Aggregattafel_2_O,$A128+1,Geschlecht),IF($A128=(x+n),INDEX(f,1,Geschlecht),IF(AND($A128&gt;(x+n),$A128&lt;(x+n+5)),INDEX(f,2,Geschlecht),1))*INDEX(Selektionstafel_2_O,$A128+1,Geschlecht))*EXP(-(INDEX(F_2_2_O,$A128+1,Geschlecht)*($B128-1999)+INDEX(G,$B128-1998,1)*(INDEX(F_1_2_O,$A128+1,Geschlecht)-INDEX(F_2_2_O,$A128+1,Geschlecht))))))</f>
        <v>#REF!</v>
      </c>
      <c r="D128" s="28" t="e">
        <f aca="false">IF($A128=121,1,IF($A128&gt;121,"",INDEX(Aggregattafel_2_O,$A128+1,Geschlecht)*EXP(-(INDEX(F_2_2_O,$A128+1,Geschlecht)*($B128-1999)+INDEX(G,$B128-1998,1)*(INDEX(F_1_2_O,$A128+1,Geschlecht)-INDEX(F_2_2_O,$A128+1,Geschlecht))))))</f>
        <v>#REF!</v>
      </c>
      <c r="E128" s="28" t="e">
        <f aca="false">IF($A128=121,1,IF($A128&gt;121,"",IF($A128&lt;(x+n),INDEX(Aggregattafel_Bestand,$A128+1,Geschlecht),IF($A128=(x+n),INDEX(f,1,Geschlecht),IF(AND($A128&gt;(x+n),$A128&lt;(x+n+5)),INDEX(f,2,Geschlecht),1))*INDEX(Selektionstafel_Bestand,$A128+1,Geschlecht))*EXP(-(INDEX(F_2_Bestand,$A128+1,Geschlecht)*($B128-1999)+INDEX(G,$B128-1998,1)*(INDEX(F_1_Bestand,$A128+1,Geschlecht)-INDEX(F_2_Bestand,$A128+1,Geschlecht))))))</f>
        <v>#REF!</v>
      </c>
      <c r="F128" s="28" t="e">
        <f aca="false">IF($A128=121,1,IF($A128&gt;121,"",INDEX(Aggregattafel_Bestand,$A128+1,Geschlecht)*EXP(-(INDEX(F_2_Bestand,$A128+1,Geschlecht)*($B128-1999)+INDEX(G,$B128-1998,1)*(INDEX(F_1_Bestand,$A128+1,Geschlecht)-INDEX(F_2_Bestand,$A128+1,Geschlecht))))))</f>
        <v>#REF!</v>
      </c>
      <c r="G128" s="28" t="e">
        <f aca="false">IF($A128=121-h_Bestand,1,IF($A128&gt;121-h_Bestand,"",INDEX(Grundtafel_Bestand,MAX(0,$A128+h_Bestand)+1,Geschlecht)))</f>
        <v>#REF!</v>
      </c>
      <c r="H128" s="28" t="e">
        <f aca="false">IF($A128=121,1,IF($A128&gt;121,"",IF($A128&lt;(x+n),INDEX(Aggregattafel_Bestand,$A128+1,Geschlecht),IF($A128=(x+n),INDEX(f,1,Geschlecht),IF(AND($A128&gt;(x+n),$A128&lt;(x+n+5)),INDEX(f,2,Geschlecht),1))*INDEX(Selektionstafel_Bestand,$A128+1,Geschlecht))*EXP(-INDEX(F_1_Bestand,$A128+1,Geschlecht)*($B128-1999))))</f>
        <v>#REF!</v>
      </c>
      <c r="I128" s="28" t="e">
        <f aca="false">IF($A128=121,1,IF($A128&gt;121,"",INDEX(Aggregattafel_Bestand,$A128+1,Geschlecht)*EXP(-INDEX(F_1_Bestand,$A128+1,Geschlecht)*($B128-1999))))</f>
        <v>#REF!</v>
      </c>
      <c r="J128" s="28" t="e">
        <f aca="false">IF($A128=121-h_B20,1,IF($A128&gt;121-h_B20,"",INDEX(Grundtafel_B20,MAX(0,$A128+h_B20)+1,Geschlecht)))</f>
        <v>#VALUE!</v>
      </c>
      <c r="K128" s="28" t="e">
        <f aca="false">IF($A128=121,1,IF($A128&gt;121,"",IF($A128&lt;(x+n),INDEX(Aggregattafel_1_O,$A128+1,Geschlecht),IF($A128=(x+n),INDEX(f,1,Geschlecht),IF(AND($A128&gt;(x+n),$A128&lt;(x+n+5)),INDEX(f,2,Geschlecht),1))*INDEX(Selektionstafel_1_O,$A128+1,Geschlecht))*EXP(-INDEX(F_1_O,$A128+1,Geschlecht)*($B128-1999))))</f>
        <v>#REF!</v>
      </c>
      <c r="L128" s="28" t="e">
        <f aca="false">IF($A128=121,1,IF($A128&gt;121,"",INDEX(Aggregattafel_1_O,$A128+1,Geschlecht)*EXP(-INDEX(F_1_O,$A128+1,Geschlecht)*($B128-1999))))</f>
        <v>#REF!</v>
      </c>
      <c r="M128" s="28" t="e">
        <f aca="false">IF($A128=121-h_1_O,1,IF($A128&gt;121-h_1_O,"",INDEX(Grundtafel_1_O,MAX(0,$A128+h_1_O)+1,Geschlecht)))</f>
        <v>#REF!</v>
      </c>
    </row>
    <row r="129" customFormat="false" ht="12.1" hidden="false" customHeight="false" outlineLevel="0" collapsed="false">
      <c r="A129" s="27" t="e">
        <f aca="false">IF(AND(A128&lt;121+MAX(0,-h_Bestand,-h_B20,-h_1_O),A128&lt;&gt;""),A128+1,"")</f>
        <v>#REF!</v>
      </c>
      <c r="B129" s="27" t="e">
        <f aca="false">IF(AND($A128&lt;121+MAX(0,-h_Bestand,-h_B20,-h_1_O),$A128&lt;&gt;""),B128+1,"")</f>
        <v>#REF!</v>
      </c>
      <c r="C129" s="28" t="e">
        <f aca="false">IF($A129=121,1,IF($A129&gt;121,"",IF($A129&lt;(x+n),INDEX(Aggregattafel_2_O,$A129+1,Geschlecht),IF($A129=(x+n),INDEX(f,1,Geschlecht),IF(AND($A129&gt;(x+n),$A129&lt;(x+n+5)),INDEX(f,2,Geschlecht),1))*INDEX(Selektionstafel_2_O,$A129+1,Geschlecht))*EXP(-(INDEX(F_2_2_O,$A129+1,Geschlecht)*($B129-1999)+INDEX(G,$B129-1998,1)*(INDEX(F_1_2_O,$A129+1,Geschlecht)-INDEX(F_2_2_O,$A129+1,Geschlecht))))))</f>
        <v>#REF!</v>
      </c>
      <c r="D129" s="28" t="e">
        <f aca="false">IF($A129=121,1,IF($A129&gt;121,"",INDEX(Aggregattafel_2_O,$A129+1,Geschlecht)*EXP(-(INDEX(F_2_2_O,$A129+1,Geschlecht)*($B129-1999)+INDEX(G,$B129-1998,1)*(INDEX(F_1_2_O,$A129+1,Geschlecht)-INDEX(F_2_2_O,$A129+1,Geschlecht))))))</f>
        <v>#REF!</v>
      </c>
      <c r="E129" s="28" t="e">
        <f aca="false">IF($A129=121,1,IF($A129&gt;121,"",IF($A129&lt;(x+n),INDEX(Aggregattafel_Bestand,$A129+1,Geschlecht),IF($A129=(x+n),INDEX(f,1,Geschlecht),IF(AND($A129&gt;(x+n),$A129&lt;(x+n+5)),INDEX(f,2,Geschlecht),1))*INDEX(Selektionstafel_Bestand,$A129+1,Geschlecht))*EXP(-(INDEX(F_2_Bestand,$A129+1,Geschlecht)*($B129-1999)+INDEX(G,$B129-1998,1)*(INDEX(F_1_Bestand,$A129+1,Geschlecht)-INDEX(F_2_Bestand,$A129+1,Geschlecht))))))</f>
        <v>#REF!</v>
      </c>
      <c r="F129" s="28" t="e">
        <f aca="false">IF($A129=121,1,IF($A129&gt;121,"",INDEX(Aggregattafel_Bestand,$A129+1,Geschlecht)*EXP(-(INDEX(F_2_Bestand,$A129+1,Geschlecht)*($B129-1999)+INDEX(G,$B129-1998,1)*(INDEX(F_1_Bestand,$A129+1,Geschlecht)-INDEX(F_2_Bestand,$A129+1,Geschlecht))))))</f>
        <v>#REF!</v>
      </c>
      <c r="G129" s="28" t="e">
        <f aca="false">IF($A129=121-h_Bestand,1,IF($A129&gt;121-h_Bestand,"",INDEX(Grundtafel_Bestand,MAX(0,$A129+h_Bestand)+1,Geschlecht)))</f>
        <v>#REF!</v>
      </c>
      <c r="H129" s="28" t="e">
        <f aca="false">IF($A129=121,1,IF($A129&gt;121,"",IF($A129&lt;(x+n),INDEX(Aggregattafel_Bestand,$A129+1,Geschlecht),IF($A129=(x+n),INDEX(f,1,Geschlecht),IF(AND($A129&gt;(x+n),$A129&lt;(x+n+5)),INDEX(f,2,Geschlecht),1))*INDEX(Selektionstafel_Bestand,$A129+1,Geschlecht))*EXP(-INDEX(F_1_Bestand,$A129+1,Geschlecht)*($B129-1999))))</f>
        <v>#REF!</v>
      </c>
      <c r="I129" s="28" t="e">
        <f aca="false">IF($A129=121,1,IF($A129&gt;121,"",INDEX(Aggregattafel_Bestand,$A129+1,Geschlecht)*EXP(-INDEX(F_1_Bestand,$A129+1,Geschlecht)*($B129-1999))))</f>
        <v>#REF!</v>
      </c>
      <c r="J129" s="28" t="e">
        <f aca="false">IF($A129=121-h_B20,1,IF($A129&gt;121-h_B20,"",INDEX(Grundtafel_B20,MAX(0,$A129+h_B20)+1,Geschlecht)))</f>
        <v>#VALUE!</v>
      </c>
      <c r="K129" s="28" t="e">
        <f aca="false">IF($A129=121,1,IF($A129&gt;121,"",IF($A129&lt;(x+n),INDEX(Aggregattafel_1_O,$A129+1,Geschlecht),IF($A129=(x+n),INDEX(f,1,Geschlecht),IF(AND($A129&gt;(x+n),$A129&lt;(x+n+5)),INDEX(f,2,Geschlecht),1))*INDEX(Selektionstafel_1_O,$A129+1,Geschlecht))*EXP(-INDEX(F_1_O,$A129+1,Geschlecht)*($B129-1999))))</f>
        <v>#REF!</v>
      </c>
      <c r="L129" s="28" t="e">
        <f aca="false">IF($A129=121,1,IF($A129&gt;121,"",INDEX(Aggregattafel_1_O,$A129+1,Geschlecht)*EXP(-INDEX(F_1_O,$A129+1,Geschlecht)*($B129-1999))))</f>
        <v>#REF!</v>
      </c>
      <c r="M129" s="28" t="e">
        <f aca="false">IF($A129=121-h_1_O,1,IF($A129&gt;121-h_1_O,"",INDEX(Grundtafel_1_O,MAX(0,$A129+h_1_O)+1,Geschlecht)))</f>
        <v>#REF!</v>
      </c>
    </row>
    <row r="130" customFormat="false" ht="12.1" hidden="false" customHeight="false" outlineLevel="0" collapsed="false">
      <c r="A130" s="27" t="e">
        <f aca="false">IF(AND(A129&lt;121+MAX(0,-h_Bestand,-h_B20,-h_1_O),A129&lt;&gt;""),A129+1,"")</f>
        <v>#REF!</v>
      </c>
      <c r="B130" s="27" t="e">
        <f aca="false">IF(AND($A129&lt;121+MAX(0,-h_Bestand,-h_B20,-h_1_O),$A129&lt;&gt;""),B129+1,"")</f>
        <v>#REF!</v>
      </c>
      <c r="C130" s="28" t="e">
        <f aca="false">IF($A130=121,1,IF($A130&gt;121,"",IF($A130&lt;(x+n),INDEX(Aggregattafel_2_O,$A130+1,Geschlecht),IF($A130=(x+n),INDEX(f,1,Geschlecht),IF(AND($A130&gt;(x+n),$A130&lt;(x+n+5)),INDEX(f,2,Geschlecht),1))*INDEX(Selektionstafel_2_O,$A130+1,Geschlecht))*EXP(-(INDEX(F_2_2_O,$A130+1,Geschlecht)*($B130-1999)+INDEX(G,$B130-1998,1)*(INDEX(F_1_2_O,$A130+1,Geschlecht)-INDEX(F_2_2_O,$A130+1,Geschlecht))))))</f>
        <v>#REF!</v>
      </c>
      <c r="D130" s="28" t="e">
        <f aca="false">IF($A130=121,1,IF($A130&gt;121,"",INDEX(Aggregattafel_2_O,$A130+1,Geschlecht)*EXP(-(INDEX(F_2_2_O,$A130+1,Geschlecht)*($B130-1999)+INDEX(G,$B130-1998,1)*(INDEX(F_1_2_O,$A130+1,Geschlecht)-INDEX(F_2_2_O,$A130+1,Geschlecht))))))</f>
        <v>#REF!</v>
      </c>
      <c r="E130" s="28" t="e">
        <f aca="false">IF($A130=121,1,IF($A130&gt;121,"",IF($A130&lt;(x+n),INDEX(Aggregattafel_Bestand,$A130+1,Geschlecht),IF($A130=(x+n),INDEX(f,1,Geschlecht),IF(AND($A130&gt;(x+n),$A130&lt;(x+n+5)),INDEX(f,2,Geschlecht),1))*INDEX(Selektionstafel_Bestand,$A130+1,Geschlecht))*EXP(-(INDEX(F_2_Bestand,$A130+1,Geschlecht)*($B130-1999)+INDEX(G,$B130-1998,1)*(INDEX(F_1_Bestand,$A130+1,Geschlecht)-INDEX(F_2_Bestand,$A130+1,Geschlecht))))))</f>
        <v>#REF!</v>
      </c>
      <c r="F130" s="28" t="e">
        <f aca="false">IF($A130=121,1,IF($A130&gt;121,"",INDEX(Aggregattafel_Bestand,$A130+1,Geschlecht)*EXP(-(INDEX(F_2_Bestand,$A130+1,Geschlecht)*($B130-1999)+INDEX(G,$B130-1998,1)*(INDEX(F_1_Bestand,$A130+1,Geschlecht)-INDEX(F_2_Bestand,$A130+1,Geschlecht))))))</f>
        <v>#REF!</v>
      </c>
      <c r="G130" s="28" t="e">
        <f aca="false">IF($A130=121-h_Bestand,1,IF($A130&gt;121-h_Bestand,"",INDEX(Grundtafel_Bestand,MAX(0,$A130+h_Bestand)+1,Geschlecht)))</f>
        <v>#REF!</v>
      </c>
      <c r="H130" s="28" t="e">
        <f aca="false">IF($A130=121,1,IF($A130&gt;121,"",IF($A130&lt;(x+n),INDEX(Aggregattafel_Bestand,$A130+1,Geschlecht),IF($A130=(x+n),INDEX(f,1,Geschlecht),IF(AND($A130&gt;(x+n),$A130&lt;(x+n+5)),INDEX(f,2,Geschlecht),1))*INDEX(Selektionstafel_Bestand,$A130+1,Geschlecht))*EXP(-INDEX(F_1_Bestand,$A130+1,Geschlecht)*($B130-1999))))</f>
        <v>#REF!</v>
      </c>
      <c r="I130" s="28" t="e">
        <f aca="false">IF($A130=121,1,IF($A130&gt;121,"",INDEX(Aggregattafel_Bestand,$A130+1,Geschlecht)*EXP(-INDEX(F_1_Bestand,$A130+1,Geschlecht)*($B130-1999))))</f>
        <v>#REF!</v>
      </c>
      <c r="J130" s="28" t="e">
        <f aca="false">IF($A130=121-h_B20,1,IF($A130&gt;121-h_B20,"",INDEX(Grundtafel_B20,MAX(0,$A130+h_B20)+1,Geschlecht)))</f>
        <v>#VALUE!</v>
      </c>
      <c r="K130" s="28" t="e">
        <f aca="false">IF($A130=121,1,IF($A130&gt;121,"",IF($A130&lt;(x+n),INDEX(Aggregattafel_1_O,$A130+1,Geschlecht),IF($A130=(x+n),INDEX(f,1,Geschlecht),IF(AND($A130&gt;(x+n),$A130&lt;(x+n+5)),INDEX(f,2,Geschlecht),1))*INDEX(Selektionstafel_1_O,$A130+1,Geschlecht))*EXP(-INDEX(F_1_O,$A130+1,Geschlecht)*($B130-1999))))</f>
        <v>#REF!</v>
      </c>
      <c r="L130" s="28" t="e">
        <f aca="false">IF($A130=121,1,IF($A130&gt;121,"",INDEX(Aggregattafel_1_O,$A130+1,Geschlecht)*EXP(-INDEX(F_1_O,$A130+1,Geschlecht)*($B130-1999))))</f>
        <v>#REF!</v>
      </c>
      <c r="M130" s="28" t="e">
        <f aca="false">IF($A130=121-h_1_O,1,IF($A130&gt;121-h_1_O,"",INDEX(Grundtafel_1_O,MAX(0,$A130+h_1_O)+1,Geschlecht)))</f>
        <v>#REF!</v>
      </c>
    </row>
    <row r="131" customFormat="false" ht="12.1" hidden="false" customHeight="false" outlineLevel="0" collapsed="false">
      <c r="A131" s="27" t="e">
        <f aca="false">IF(AND(A130&lt;121+MAX(0,-h_Bestand,-h_B20,-h_1_O),A130&lt;&gt;""),A130+1,"")</f>
        <v>#REF!</v>
      </c>
      <c r="B131" s="27" t="e">
        <f aca="false">IF(AND($A130&lt;121+MAX(0,-h_Bestand,-h_B20,-h_1_O),$A130&lt;&gt;""),B130+1,"")</f>
        <v>#REF!</v>
      </c>
      <c r="C131" s="28" t="e">
        <f aca="false">IF($A131=121,1,IF($A131&gt;121,"",IF($A131&lt;(x+n),INDEX(Aggregattafel_2_O,$A131+1,Geschlecht),IF($A131=(x+n),INDEX(f,1,Geschlecht),IF(AND($A131&gt;(x+n),$A131&lt;(x+n+5)),INDEX(f,2,Geschlecht),1))*INDEX(Selektionstafel_2_O,$A131+1,Geschlecht))*EXP(-(INDEX(F_2_2_O,$A131+1,Geschlecht)*($B131-1999)+INDEX(G,$B131-1998,1)*(INDEX(F_1_2_O,$A131+1,Geschlecht)-INDEX(F_2_2_O,$A131+1,Geschlecht))))))</f>
        <v>#REF!</v>
      </c>
      <c r="D131" s="28" t="e">
        <f aca="false">IF($A131=121,1,IF($A131&gt;121,"",INDEX(Aggregattafel_2_O,$A131+1,Geschlecht)*EXP(-(INDEX(F_2_2_O,$A131+1,Geschlecht)*($B131-1999)+INDEX(G,$B131-1998,1)*(INDEX(F_1_2_O,$A131+1,Geschlecht)-INDEX(F_2_2_O,$A131+1,Geschlecht))))))</f>
        <v>#REF!</v>
      </c>
      <c r="E131" s="28" t="e">
        <f aca="false">IF($A131=121,1,IF($A131&gt;121,"",IF($A131&lt;(x+n),INDEX(Aggregattafel_Bestand,$A131+1,Geschlecht),IF($A131=(x+n),INDEX(f,1,Geschlecht),IF(AND($A131&gt;(x+n),$A131&lt;(x+n+5)),INDEX(f,2,Geschlecht),1))*INDEX(Selektionstafel_Bestand,$A131+1,Geschlecht))*EXP(-(INDEX(F_2_Bestand,$A131+1,Geschlecht)*($B131-1999)+INDEX(G,$B131-1998,1)*(INDEX(F_1_Bestand,$A131+1,Geschlecht)-INDEX(F_2_Bestand,$A131+1,Geschlecht))))))</f>
        <v>#REF!</v>
      </c>
      <c r="F131" s="28" t="e">
        <f aca="false">IF($A131=121,1,IF($A131&gt;121,"",INDEX(Aggregattafel_Bestand,$A131+1,Geschlecht)*EXP(-(INDEX(F_2_Bestand,$A131+1,Geschlecht)*($B131-1999)+INDEX(G,$B131-1998,1)*(INDEX(F_1_Bestand,$A131+1,Geschlecht)-INDEX(F_2_Bestand,$A131+1,Geschlecht))))))</f>
        <v>#REF!</v>
      </c>
      <c r="G131" s="28" t="e">
        <f aca="false">IF($A131=121-h_Bestand,1,IF($A131&gt;121-h_Bestand,"",INDEX(Grundtafel_Bestand,MAX(0,$A131+h_Bestand)+1,Geschlecht)))</f>
        <v>#REF!</v>
      </c>
      <c r="H131" s="28" t="e">
        <f aca="false">IF($A131=121,1,IF($A131&gt;121,"",IF($A131&lt;(x+n),INDEX(Aggregattafel_Bestand,$A131+1,Geschlecht),IF($A131=(x+n),INDEX(f,1,Geschlecht),IF(AND($A131&gt;(x+n),$A131&lt;(x+n+5)),INDEX(f,2,Geschlecht),1))*INDEX(Selektionstafel_Bestand,$A131+1,Geschlecht))*EXP(-INDEX(F_1_Bestand,$A131+1,Geschlecht)*($B131-1999))))</f>
        <v>#REF!</v>
      </c>
      <c r="I131" s="28" t="e">
        <f aca="false">IF($A131=121,1,IF($A131&gt;121,"",INDEX(Aggregattafel_Bestand,$A131+1,Geschlecht)*EXP(-INDEX(F_1_Bestand,$A131+1,Geschlecht)*($B131-1999))))</f>
        <v>#REF!</v>
      </c>
      <c r="J131" s="28" t="e">
        <f aca="false">IF($A131=121-h_B20,1,IF($A131&gt;121-h_B20,"",INDEX(Grundtafel_B20,MAX(0,$A131+h_B20)+1,Geschlecht)))</f>
        <v>#VALUE!</v>
      </c>
      <c r="K131" s="28" t="e">
        <f aca="false">IF($A131=121,1,IF($A131&gt;121,"",IF($A131&lt;(x+n),INDEX(Aggregattafel_1_O,$A131+1,Geschlecht),IF($A131=(x+n),INDEX(f,1,Geschlecht),IF(AND($A131&gt;(x+n),$A131&lt;(x+n+5)),INDEX(f,2,Geschlecht),1))*INDEX(Selektionstafel_1_O,$A131+1,Geschlecht))*EXP(-INDEX(F_1_O,$A131+1,Geschlecht)*($B131-1999))))</f>
        <v>#REF!</v>
      </c>
      <c r="L131" s="28" t="e">
        <f aca="false">IF($A131=121,1,IF($A131&gt;121,"",INDEX(Aggregattafel_1_O,$A131+1,Geschlecht)*EXP(-INDEX(F_1_O,$A131+1,Geschlecht)*($B131-1999))))</f>
        <v>#REF!</v>
      </c>
      <c r="M131" s="28" t="e">
        <f aca="false">IF($A131=121-h_1_O,1,IF($A131&gt;121-h_1_O,"",INDEX(Grundtafel_1_O,MAX(0,$A131+h_1_O)+1,Geschlecht)))</f>
        <v>#REF!</v>
      </c>
    </row>
    <row r="132" customFormat="false" ht="12.1" hidden="false" customHeight="false" outlineLevel="0" collapsed="false">
      <c r="A132" s="27" t="e">
        <f aca="false">IF(AND(A131&lt;121+MAX(0,-h_Bestand,-h_B20,-h_1_O),A131&lt;&gt;""),A131+1,"")</f>
        <v>#REF!</v>
      </c>
      <c r="B132" s="27" t="e">
        <f aca="false">IF(AND($A131&lt;121+MAX(0,-h_Bestand,-h_B20,-h_1_O),$A131&lt;&gt;""),B131+1,"")</f>
        <v>#REF!</v>
      </c>
      <c r="C132" s="28" t="e">
        <f aca="false">IF($A132=121,1,IF($A132&gt;121,"",IF($A132&lt;(x+n),INDEX(Aggregattafel_2_O,$A132+1,Geschlecht),IF($A132=(x+n),INDEX(f,1,Geschlecht),IF(AND($A132&gt;(x+n),$A132&lt;(x+n+5)),INDEX(f,2,Geschlecht),1))*INDEX(Selektionstafel_2_O,$A132+1,Geschlecht))*EXP(-(INDEX(F_2_2_O,$A132+1,Geschlecht)*($B132-1999)+INDEX(G,$B132-1998,1)*(INDEX(F_1_2_O,$A132+1,Geschlecht)-INDEX(F_2_2_O,$A132+1,Geschlecht))))))</f>
        <v>#REF!</v>
      </c>
      <c r="D132" s="28" t="e">
        <f aca="false">IF($A132=121,1,IF($A132&gt;121,"",INDEX(Aggregattafel_2_O,$A132+1,Geschlecht)*EXP(-(INDEX(F_2_2_O,$A132+1,Geschlecht)*($B132-1999)+INDEX(G,$B132-1998,1)*(INDEX(F_1_2_O,$A132+1,Geschlecht)-INDEX(F_2_2_O,$A132+1,Geschlecht))))))</f>
        <v>#REF!</v>
      </c>
      <c r="E132" s="28" t="e">
        <f aca="false">IF($A132=121,1,IF($A132&gt;121,"",IF($A132&lt;(x+n),INDEX(Aggregattafel_Bestand,$A132+1,Geschlecht),IF($A132=(x+n),INDEX(f,1,Geschlecht),IF(AND($A132&gt;(x+n),$A132&lt;(x+n+5)),INDEX(f,2,Geschlecht),1))*INDEX(Selektionstafel_Bestand,$A132+1,Geschlecht))*EXP(-(INDEX(F_2_Bestand,$A132+1,Geschlecht)*($B132-1999)+INDEX(G,$B132-1998,1)*(INDEX(F_1_Bestand,$A132+1,Geschlecht)-INDEX(F_2_Bestand,$A132+1,Geschlecht))))))</f>
        <v>#REF!</v>
      </c>
      <c r="F132" s="28" t="e">
        <f aca="false">IF($A132=121,1,IF($A132&gt;121,"",INDEX(Aggregattafel_Bestand,$A132+1,Geschlecht)*EXP(-(INDEX(F_2_Bestand,$A132+1,Geschlecht)*($B132-1999)+INDEX(G,$B132-1998,1)*(INDEX(F_1_Bestand,$A132+1,Geschlecht)-INDEX(F_2_Bestand,$A132+1,Geschlecht))))))</f>
        <v>#REF!</v>
      </c>
      <c r="G132" s="28" t="e">
        <f aca="false">IF($A132=121-h_Bestand,1,IF($A132&gt;121-h_Bestand,"",INDEX(Grundtafel_Bestand,MAX(0,$A132+h_Bestand)+1,Geschlecht)))</f>
        <v>#REF!</v>
      </c>
      <c r="H132" s="28" t="e">
        <f aca="false">IF($A132=121,1,IF($A132&gt;121,"",IF($A132&lt;(x+n),INDEX(Aggregattafel_Bestand,$A132+1,Geschlecht),IF($A132=(x+n),INDEX(f,1,Geschlecht),IF(AND($A132&gt;(x+n),$A132&lt;(x+n+5)),INDEX(f,2,Geschlecht),1))*INDEX(Selektionstafel_Bestand,$A132+1,Geschlecht))*EXP(-INDEX(F_1_Bestand,$A132+1,Geschlecht)*($B132-1999))))</f>
        <v>#REF!</v>
      </c>
      <c r="I132" s="28" t="e">
        <f aca="false">IF($A132=121,1,IF($A132&gt;121,"",INDEX(Aggregattafel_Bestand,$A132+1,Geschlecht)*EXP(-INDEX(F_1_Bestand,$A132+1,Geschlecht)*($B132-1999))))</f>
        <v>#REF!</v>
      </c>
      <c r="J132" s="28" t="e">
        <f aca="false">IF($A132=121-h_B20,1,IF($A132&gt;121-h_B20,"",INDEX(Grundtafel_B20,MAX(0,$A132+h_B20)+1,Geschlecht)))</f>
        <v>#VALUE!</v>
      </c>
      <c r="K132" s="28" t="e">
        <f aca="false">IF($A132=121,1,IF($A132&gt;121,"",IF($A132&lt;(x+n),INDEX(Aggregattafel_1_O,$A132+1,Geschlecht),IF($A132=(x+n),INDEX(f,1,Geschlecht),IF(AND($A132&gt;(x+n),$A132&lt;(x+n+5)),INDEX(f,2,Geschlecht),1))*INDEX(Selektionstafel_1_O,$A132+1,Geschlecht))*EXP(-INDEX(F_1_O,$A132+1,Geschlecht)*($B132-1999))))</f>
        <v>#REF!</v>
      </c>
      <c r="L132" s="28" t="e">
        <f aca="false">IF($A132=121,1,IF($A132&gt;121,"",INDEX(Aggregattafel_1_O,$A132+1,Geschlecht)*EXP(-INDEX(F_1_O,$A132+1,Geschlecht)*($B132-1999))))</f>
        <v>#REF!</v>
      </c>
      <c r="M132" s="28" t="e">
        <f aca="false">IF($A132=121-h_1_O,1,IF($A132&gt;121-h_1_O,"",INDEX(Grundtafel_1_O,MAX(0,$A132+h_1_O)+1,Geschlecht)))</f>
        <v>#REF!</v>
      </c>
    </row>
    <row r="133" customFormat="false" ht="12.1" hidden="false" customHeight="false" outlineLevel="0" collapsed="false">
      <c r="A133" s="27" t="e">
        <f aca="false">IF(AND(A132&lt;121+MAX(0,-h_Bestand,-h_B20,-h_1_O),A132&lt;&gt;""),A132+1,"")</f>
        <v>#REF!</v>
      </c>
      <c r="B133" s="27" t="e">
        <f aca="false">IF(AND($A132&lt;121+MAX(0,-h_Bestand,-h_B20,-h_1_O),$A132&lt;&gt;""),B132+1,"")</f>
        <v>#REF!</v>
      </c>
      <c r="C133" s="28" t="e">
        <f aca="false">IF($A133=121,1,IF($A133&gt;121,"",IF($A133&lt;(x+n),INDEX(Aggregattafel_2_O,$A133+1,Geschlecht),IF($A133=(x+n),INDEX(f,1,Geschlecht),IF(AND($A133&gt;(x+n),$A133&lt;(x+n+5)),INDEX(f,2,Geschlecht),1))*INDEX(Selektionstafel_2_O,$A133+1,Geschlecht))*EXP(-(INDEX(F_2_2_O,$A133+1,Geschlecht)*($B133-1999)+INDEX(G,$B133-1998,1)*(INDEX(F_1_2_O,$A133+1,Geschlecht)-INDEX(F_2_2_O,$A133+1,Geschlecht))))))</f>
        <v>#REF!</v>
      </c>
      <c r="D133" s="28" t="e">
        <f aca="false">IF($A133=121,1,IF($A133&gt;121,"",INDEX(Aggregattafel_2_O,$A133+1,Geschlecht)*EXP(-(INDEX(F_2_2_O,$A133+1,Geschlecht)*($B133-1999)+INDEX(G,$B133-1998,1)*(INDEX(F_1_2_O,$A133+1,Geschlecht)-INDEX(F_2_2_O,$A133+1,Geschlecht))))))</f>
        <v>#REF!</v>
      </c>
      <c r="E133" s="28" t="e">
        <f aca="false">IF($A133=121,1,IF($A133&gt;121,"",IF($A133&lt;(x+n),INDEX(Aggregattafel_Bestand,$A133+1,Geschlecht),IF($A133=(x+n),INDEX(f,1,Geschlecht),IF(AND($A133&gt;(x+n),$A133&lt;(x+n+5)),INDEX(f,2,Geschlecht),1))*INDEX(Selektionstafel_Bestand,$A133+1,Geschlecht))*EXP(-(INDEX(F_2_Bestand,$A133+1,Geschlecht)*($B133-1999)+INDEX(G,$B133-1998,1)*(INDEX(F_1_Bestand,$A133+1,Geschlecht)-INDEX(F_2_Bestand,$A133+1,Geschlecht))))))</f>
        <v>#REF!</v>
      </c>
      <c r="F133" s="28" t="e">
        <f aca="false">IF($A133=121,1,IF($A133&gt;121,"",INDEX(Aggregattafel_Bestand,$A133+1,Geschlecht)*EXP(-(INDEX(F_2_Bestand,$A133+1,Geschlecht)*($B133-1999)+INDEX(G,$B133-1998,1)*(INDEX(F_1_Bestand,$A133+1,Geschlecht)-INDEX(F_2_Bestand,$A133+1,Geschlecht))))))</f>
        <v>#REF!</v>
      </c>
      <c r="G133" s="28" t="e">
        <f aca="false">IF($A133=121-h_Bestand,1,IF($A133&gt;121-h_Bestand,"",INDEX(Grundtafel_Bestand,MAX(0,$A133+h_Bestand)+1,Geschlecht)))</f>
        <v>#REF!</v>
      </c>
      <c r="H133" s="28" t="e">
        <f aca="false">IF($A133=121,1,IF($A133&gt;121,"",IF($A133&lt;(x+n),INDEX(Aggregattafel_Bestand,$A133+1,Geschlecht),IF($A133=(x+n),INDEX(f,1,Geschlecht),IF(AND($A133&gt;(x+n),$A133&lt;(x+n+5)),INDEX(f,2,Geschlecht),1))*INDEX(Selektionstafel_Bestand,$A133+1,Geschlecht))*EXP(-INDEX(F_1_Bestand,$A133+1,Geschlecht)*($B133-1999))))</f>
        <v>#REF!</v>
      </c>
      <c r="I133" s="28" t="e">
        <f aca="false">IF($A133=121,1,IF($A133&gt;121,"",INDEX(Aggregattafel_Bestand,$A133+1,Geschlecht)*EXP(-INDEX(F_1_Bestand,$A133+1,Geschlecht)*($B133-1999))))</f>
        <v>#REF!</v>
      </c>
      <c r="J133" s="28" t="e">
        <f aca="false">IF($A133=121-h_B20,1,IF($A133&gt;121-h_B20,"",INDEX(Grundtafel_B20,MAX(0,$A133+h_B20)+1,Geschlecht)))</f>
        <v>#VALUE!</v>
      </c>
      <c r="K133" s="28" t="e">
        <f aca="false">IF($A133=121,1,IF($A133&gt;121,"",IF($A133&lt;(x+n),INDEX(Aggregattafel_1_O,$A133+1,Geschlecht),IF($A133=(x+n),INDEX(f,1,Geschlecht),IF(AND($A133&gt;(x+n),$A133&lt;(x+n+5)),INDEX(f,2,Geschlecht),1))*INDEX(Selektionstafel_1_O,$A133+1,Geschlecht))*EXP(-INDEX(F_1_O,$A133+1,Geschlecht)*($B133-1999))))</f>
        <v>#REF!</v>
      </c>
      <c r="L133" s="28" t="e">
        <f aca="false">IF($A133=121,1,IF($A133&gt;121,"",INDEX(Aggregattafel_1_O,$A133+1,Geschlecht)*EXP(-INDEX(F_1_O,$A133+1,Geschlecht)*($B133-1999))))</f>
        <v>#REF!</v>
      </c>
      <c r="M133" s="28" t="e">
        <f aca="false">IF($A133=121-h_1_O,1,IF($A133&gt;121-h_1_O,"",INDEX(Grundtafel_1_O,MAX(0,$A133+h_1_O)+1,Geschlecht)))</f>
        <v>#REF!</v>
      </c>
    </row>
    <row r="134" customFormat="false" ht="12.1" hidden="false" customHeight="false" outlineLevel="0" collapsed="false">
      <c r="A134" s="27" t="e">
        <f aca="false">IF(AND(A133&lt;121+MAX(0,-h_Bestand,-h_B20,-h_1_O),A133&lt;&gt;""),A133+1,"")</f>
        <v>#REF!</v>
      </c>
      <c r="B134" s="27" t="e">
        <f aca="false">IF(AND($A133&lt;121+MAX(0,-h_Bestand,-h_B20,-h_1_O),$A133&lt;&gt;""),B133+1,"")</f>
        <v>#REF!</v>
      </c>
      <c r="C134" s="28" t="e">
        <f aca="false">IF($A134=121,1,IF($A134&gt;121,"",IF($A134&lt;(x+n),INDEX(Aggregattafel_2_O,$A134+1,Geschlecht),IF($A134=(x+n),INDEX(f,1,Geschlecht),IF(AND($A134&gt;(x+n),$A134&lt;(x+n+5)),INDEX(f,2,Geschlecht),1))*INDEX(Selektionstafel_2_O,$A134+1,Geschlecht))*EXP(-(INDEX(F_2_2_O,$A134+1,Geschlecht)*($B134-1999)+INDEX(G,$B134-1998,1)*(INDEX(F_1_2_O,$A134+1,Geschlecht)-INDEX(F_2_2_O,$A134+1,Geschlecht))))))</f>
        <v>#REF!</v>
      </c>
      <c r="D134" s="28" t="e">
        <f aca="false">IF($A134=121,1,IF($A134&gt;121,"",INDEX(Aggregattafel_2_O,$A134+1,Geschlecht)*EXP(-(INDEX(F_2_2_O,$A134+1,Geschlecht)*($B134-1999)+INDEX(G,$B134-1998,1)*(INDEX(F_1_2_O,$A134+1,Geschlecht)-INDEX(F_2_2_O,$A134+1,Geschlecht))))))</f>
        <v>#REF!</v>
      </c>
      <c r="E134" s="28" t="e">
        <f aca="false">IF($A134=121,1,IF($A134&gt;121,"",IF($A134&lt;(x+n),INDEX(Aggregattafel_Bestand,$A134+1,Geschlecht),IF($A134=(x+n),INDEX(f,1,Geschlecht),IF(AND($A134&gt;(x+n),$A134&lt;(x+n+5)),INDEX(f,2,Geschlecht),1))*INDEX(Selektionstafel_Bestand,$A134+1,Geschlecht))*EXP(-(INDEX(F_2_Bestand,$A134+1,Geschlecht)*($B134-1999)+INDEX(G,$B134-1998,1)*(INDEX(F_1_Bestand,$A134+1,Geschlecht)-INDEX(F_2_Bestand,$A134+1,Geschlecht))))))</f>
        <v>#REF!</v>
      </c>
      <c r="F134" s="28" t="e">
        <f aca="false">IF($A134=121,1,IF($A134&gt;121,"",INDEX(Aggregattafel_Bestand,$A134+1,Geschlecht)*EXP(-(INDEX(F_2_Bestand,$A134+1,Geschlecht)*($B134-1999)+INDEX(G,$B134-1998,1)*(INDEX(F_1_Bestand,$A134+1,Geschlecht)-INDEX(F_2_Bestand,$A134+1,Geschlecht))))))</f>
        <v>#REF!</v>
      </c>
      <c r="G134" s="28" t="e">
        <f aca="false">IF($A134=121-h_Bestand,1,IF($A134&gt;121-h_Bestand,"",INDEX(Grundtafel_Bestand,MAX(0,$A134+h_Bestand)+1,Geschlecht)))</f>
        <v>#REF!</v>
      </c>
      <c r="H134" s="28" t="e">
        <f aca="false">IF($A134=121,1,IF($A134&gt;121,"",IF($A134&lt;(x+n),INDEX(Aggregattafel_Bestand,$A134+1,Geschlecht),IF($A134=(x+n),INDEX(f,1,Geschlecht),IF(AND($A134&gt;(x+n),$A134&lt;(x+n+5)),INDEX(f,2,Geschlecht),1))*INDEX(Selektionstafel_Bestand,$A134+1,Geschlecht))*EXP(-INDEX(F_1_Bestand,$A134+1,Geschlecht)*($B134-1999))))</f>
        <v>#REF!</v>
      </c>
      <c r="I134" s="28" t="e">
        <f aca="false">IF($A134=121,1,IF($A134&gt;121,"",INDEX(Aggregattafel_Bestand,$A134+1,Geschlecht)*EXP(-INDEX(F_1_Bestand,$A134+1,Geschlecht)*($B134-1999))))</f>
        <v>#REF!</v>
      </c>
      <c r="J134" s="28" t="e">
        <f aca="false">IF($A134=121-h_B20,1,IF($A134&gt;121-h_B20,"",INDEX(Grundtafel_B20,MAX(0,$A134+h_B20)+1,Geschlecht)))</f>
        <v>#VALUE!</v>
      </c>
      <c r="K134" s="28" t="e">
        <f aca="false">IF($A134=121,1,IF($A134&gt;121,"",IF($A134&lt;(x+n),INDEX(Aggregattafel_1_O,$A134+1,Geschlecht),IF($A134=(x+n),INDEX(f,1,Geschlecht),IF(AND($A134&gt;(x+n),$A134&lt;(x+n+5)),INDEX(f,2,Geschlecht),1))*INDEX(Selektionstafel_1_O,$A134+1,Geschlecht))*EXP(-INDEX(F_1_O,$A134+1,Geschlecht)*($B134-1999))))</f>
        <v>#REF!</v>
      </c>
      <c r="L134" s="28" t="e">
        <f aca="false">IF($A134=121,1,IF($A134&gt;121,"",INDEX(Aggregattafel_1_O,$A134+1,Geschlecht)*EXP(-INDEX(F_1_O,$A134+1,Geschlecht)*($B134-1999))))</f>
        <v>#REF!</v>
      </c>
      <c r="M134" s="28" t="e">
        <f aca="false">IF($A134=121-h_1_O,1,IF($A134&gt;121-h_1_O,"",INDEX(Grundtafel_1_O,MAX(0,$A134+h_1_O)+1,Geschlecht)))</f>
        <v>#REF!</v>
      </c>
    </row>
    <row r="135" customFormat="false" ht="12.1" hidden="false" customHeight="false" outlineLevel="0" collapsed="false">
      <c r="A135" s="27" t="e">
        <f aca="false">IF(AND(A134&lt;121+MAX(0,-h_Bestand,-h_B20,-h_1_O),A134&lt;&gt;""),A134+1,"")</f>
        <v>#REF!</v>
      </c>
      <c r="B135" s="27" t="e">
        <f aca="false">IF(AND($A134&lt;121+MAX(0,-h_Bestand,-h_B20,-h_1_O),$A134&lt;&gt;""),B134+1,"")</f>
        <v>#REF!</v>
      </c>
      <c r="C135" s="28" t="e">
        <f aca="false">IF($A135=121,1,IF($A135&gt;121,"",IF($A135&lt;(x+n),INDEX(Aggregattafel_2_O,$A135+1,Geschlecht),IF($A135=(x+n),INDEX(f,1,Geschlecht),IF(AND($A135&gt;(x+n),$A135&lt;(x+n+5)),INDEX(f,2,Geschlecht),1))*INDEX(Selektionstafel_2_O,$A135+1,Geschlecht))*EXP(-(INDEX(F_2_2_O,$A135+1,Geschlecht)*($B135-1999)+INDEX(G,$B135-1998,1)*(INDEX(F_1_2_O,$A135+1,Geschlecht)-INDEX(F_2_2_O,$A135+1,Geschlecht))))))</f>
        <v>#REF!</v>
      </c>
      <c r="D135" s="28" t="e">
        <f aca="false">IF($A135=121,1,IF($A135&gt;121,"",INDEX(Aggregattafel_2_O,$A135+1,Geschlecht)*EXP(-(INDEX(F_2_2_O,$A135+1,Geschlecht)*($B135-1999)+INDEX(G,$B135-1998,1)*(INDEX(F_1_2_O,$A135+1,Geschlecht)-INDEX(F_2_2_O,$A135+1,Geschlecht))))))</f>
        <v>#REF!</v>
      </c>
      <c r="E135" s="28" t="e">
        <f aca="false">IF($A135=121,1,IF($A135&gt;121,"",IF($A135&lt;(x+n),INDEX(Aggregattafel_Bestand,$A135+1,Geschlecht),IF($A135=(x+n),INDEX(f,1,Geschlecht),IF(AND($A135&gt;(x+n),$A135&lt;(x+n+5)),INDEX(f,2,Geschlecht),1))*INDEX(Selektionstafel_Bestand,$A135+1,Geschlecht))*EXP(-(INDEX(F_2_Bestand,$A135+1,Geschlecht)*($B135-1999)+INDEX(G,$B135-1998,1)*(INDEX(F_1_Bestand,$A135+1,Geschlecht)-INDEX(F_2_Bestand,$A135+1,Geschlecht))))))</f>
        <v>#REF!</v>
      </c>
      <c r="F135" s="28" t="e">
        <f aca="false">IF($A135=121,1,IF($A135&gt;121,"",INDEX(Aggregattafel_Bestand,$A135+1,Geschlecht)*EXP(-(INDEX(F_2_Bestand,$A135+1,Geschlecht)*($B135-1999)+INDEX(G,$B135-1998,1)*(INDEX(F_1_Bestand,$A135+1,Geschlecht)-INDEX(F_2_Bestand,$A135+1,Geschlecht))))))</f>
        <v>#REF!</v>
      </c>
      <c r="G135" s="28" t="e">
        <f aca="false">IF($A135=121-h_Bestand,1,IF($A135&gt;121-h_Bestand,"",INDEX(Grundtafel_Bestand,MAX(0,$A135+h_Bestand)+1,Geschlecht)))</f>
        <v>#REF!</v>
      </c>
      <c r="H135" s="28" t="e">
        <f aca="false">IF($A135=121,1,IF($A135&gt;121,"",IF($A135&lt;(x+n),INDEX(Aggregattafel_Bestand,$A135+1,Geschlecht),IF($A135=(x+n),INDEX(f,1,Geschlecht),IF(AND($A135&gt;(x+n),$A135&lt;(x+n+5)),INDEX(f,2,Geschlecht),1))*INDEX(Selektionstafel_Bestand,$A135+1,Geschlecht))*EXP(-INDEX(F_1_Bestand,$A135+1,Geschlecht)*($B135-1999))))</f>
        <v>#REF!</v>
      </c>
      <c r="I135" s="28" t="e">
        <f aca="false">IF($A135=121,1,IF($A135&gt;121,"",INDEX(Aggregattafel_Bestand,$A135+1,Geschlecht)*EXP(-INDEX(F_1_Bestand,$A135+1,Geschlecht)*($B135-1999))))</f>
        <v>#REF!</v>
      </c>
      <c r="J135" s="28" t="e">
        <f aca="false">IF($A135=121-h_B20,1,IF($A135&gt;121-h_B20,"",INDEX(Grundtafel_B20,MAX(0,$A135+h_B20)+1,Geschlecht)))</f>
        <v>#VALUE!</v>
      </c>
      <c r="K135" s="28" t="e">
        <f aca="false">IF($A135=121,1,IF($A135&gt;121,"",IF($A135&lt;(x+n),INDEX(Aggregattafel_1_O,$A135+1,Geschlecht),IF($A135=(x+n),INDEX(f,1,Geschlecht),IF(AND($A135&gt;(x+n),$A135&lt;(x+n+5)),INDEX(f,2,Geschlecht),1))*INDEX(Selektionstafel_1_O,$A135+1,Geschlecht))*EXP(-INDEX(F_1_O,$A135+1,Geschlecht)*($B135-1999))))</f>
        <v>#REF!</v>
      </c>
      <c r="L135" s="28" t="e">
        <f aca="false">IF($A135=121,1,IF($A135&gt;121,"",INDEX(Aggregattafel_1_O,$A135+1,Geschlecht)*EXP(-INDEX(F_1_O,$A135+1,Geschlecht)*($B135-1999))))</f>
        <v>#REF!</v>
      </c>
      <c r="M135" s="28" t="e">
        <f aca="false">IF($A135=121-h_1_O,1,IF($A135&gt;121-h_1_O,"",INDEX(Grundtafel_1_O,MAX(0,$A135+h_1_O)+1,Geschlecht)))</f>
        <v>#REF!</v>
      </c>
    </row>
    <row r="136" customFormat="false" ht="12.1" hidden="false" customHeight="false" outlineLevel="0" collapsed="false">
      <c r="A136" s="27" t="e">
        <f aca="false">IF(AND(A135&lt;121+MAX(0,-h_Bestand,-h_B20,-h_1_O),A135&lt;&gt;""),A135+1,"")</f>
        <v>#REF!</v>
      </c>
      <c r="B136" s="27" t="e">
        <f aca="false">IF(AND($A135&lt;121+MAX(0,-h_Bestand,-h_B20,-h_1_O),$A135&lt;&gt;""),B135+1,"")</f>
        <v>#REF!</v>
      </c>
      <c r="C136" s="28" t="e">
        <f aca="false">IF($A136=121,1,IF($A136&gt;121,"",IF($A136&lt;(x+n),INDEX(Aggregattafel_2_O,$A136+1,Geschlecht),IF($A136=(x+n),INDEX(f,1,Geschlecht),IF(AND($A136&gt;(x+n),$A136&lt;(x+n+5)),INDEX(f,2,Geschlecht),1))*INDEX(Selektionstafel_2_O,$A136+1,Geschlecht))*EXP(-(INDEX(F_2_2_O,$A136+1,Geschlecht)*($B136-1999)+INDEX(G,$B136-1998,1)*(INDEX(F_1_2_O,$A136+1,Geschlecht)-INDEX(F_2_2_O,$A136+1,Geschlecht))))))</f>
        <v>#REF!</v>
      </c>
      <c r="D136" s="28" t="e">
        <f aca="false">IF($A136=121,1,IF($A136&gt;121,"",INDEX(Aggregattafel_2_O,$A136+1,Geschlecht)*EXP(-(INDEX(F_2_2_O,$A136+1,Geschlecht)*($B136-1999)+INDEX(G,$B136-1998,1)*(INDEX(F_1_2_O,$A136+1,Geschlecht)-INDEX(F_2_2_O,$A136+1,Geschlecht))))))</f>
        <v>#REF!</v>
      </c>
      <c r="E136" s="28" t="e">
        <f aca="false">IF($A136=121,1,IF($A136&gt;121,"",IF($A136&lt;(x+n),INDEX(Aggregattafel_Bestand,$A136+1,Geschlecht),IF($A136=(x+n),INDEX(f,1,Geschlecht),IF(AND($A136&gt;(x+n),$A136&lt;(x+n+5)),INDEX(f,2,Geschlecht),1))*INDEX(Selektionstafel_Bestand,$A136+1,Geschlecht))*EXP(-(INDEX(F_2_Bestand,$A136+1,Geschlecht)*($B136-1999)+INDEX(G,$B136-1998,1)*(INDEX(F_1_Bestand,$A136+1,Geschlecht)-INDEX(F_2_Bestand,$A136+1,Geschlecht))))))</f>
        <v>#REF!</v>
      </c>
      <c r="F136" s="28" t="e">
        <f aca="false">IF($A136=121,1,IF($A136&gt;121,"",INDEX(Aggregattafel_Bestand,$A136+1,Geschlecht)*EXP(-(INDEX(F_2_Bestand,$A136+1,Geschlecht)*($B136-1999)+INDEX(G,$B136-1998,1)*(INDEX(F_1_Bestand,$A136+1,Geschlecht)-INDEX(F_2_Bestand,$A136+1,Geschlecht))))))</f>
        <v>#REF!</v>
      </c>
      <c r="G136" s="28" t="e">
        <f aca="false">IF($A136=121-h_Bestand,1,IF($A136&gt;121-h_Bestand,"",INDEX(Grundtafel_Bestand,MAX(0,$A136+h_Bestand)+1,Geschlecht)))</f>
        <v>#REF!</v>
      </c>
      <c r="H136" s="28" t="e">
        <f aca="false">IF($A136=121,1,IF($A136&gt;121,"",IF($A136&lt;(x+n),INDEX(Aggregattafel_Bestand,$A136+1,Geschlecht),IF($A136=(x+n),INDEX(f,1,Geschlecht),IF(AND($A136&gt;(x+n),$A136&lt;(x+n+5)),INDEX(f,2,Geschlecht),1))*INDEX(Selektionstafel_Bestand,$A136+1,Geschlecht))*EXP(-INDEX(F_1_Bestand,$A136+1,Geschlecht)*($B136-1999))))</f>
        <v>#REF!</v>
      </c>
      <c r="I136" s="28" t="e">
        <f aca="false">IF($A136=121,1,IF($A136&gt;121,"",INDEX(Aggregattafel_Bestand,$A136+1,Geschlecht)*EXP(-INDEX(F_1_Bestand,$A136+1,Geschlecht)*($B136-1999))))</f>
        <v>#REF!</v>
      </c>
      <c r="J136" s="28" t="e">
        <f aca="false">IF($A136=121-h_B20,1,IF($A136&gt;121-h_B20,"",INDEX(Grundtafel_B20,MAX(0,$A136+h_B20)+1,Geschlecht)))</f>
        <v>#VALUE!</v>
      </c>
      <c r="K136" s="28" t="e">
        <f aca="false">IF($A136=121,1,IF($A136&gt;121,"",IF($A136&lt;(x+n),INDEX(Aggregattafel_1_O,$A136+1,Geschlecht),IF($A136=(x+n),INDEX(f,1,Geschlecht),IF(AND($A136&gt;(x+n),$A136&lt;(x+n+5)),INDEX(f,2,Geschlecht),1))*INDEX(Selektionstafel_1_O,$A136+1,Geschlecht))*EXP(-INDEX(F_1_O,$A136+1,Geschlecht)*($B136-1999))))</f>
        <v>#REF!</v>
      </c>
      <c r="L136" s="28" t="e">
        <f aca="false">IF($A136=121,1,IF($A136&gt;121,"",INDEX(Aggregattafel_1_O,$A136+1,Geschlecht)*EXP(-INDEX(F_1_O,$A136+1,Geschlecht)*($B136-1999))))</f>
        <v>#REF!</v>
      </c>
      <c r="M136" s="28" t="e">
        <f aca="false">IF($A136=121-h_1_O,1,IF($A136&gt;121-h_1_O,"",INDEX(Grundtafel_1_O,MAX(0,$A136+h_1_O)+1,Geschlecht)))</f>
        <v>#REF!</v>
      </c>
    </row>
    <row r="137" customFormat="false" ht="12.1" hidden="false" customHeight="false" outlineLevel="0" collapsed="false">
      <c r="A137" s="27" t="e">
        <f aca="false">IF(AND(A136&lt;121+MAX(0,-h_Bestand,-h_B20,-h_1_O),A136&lt;&gt;""),A136+1,"")</f>
        <v>#REF!</v>
      </c>
      <c r="B137" s="27" t="e">
        <f aca="false">IF(AND($A136&lt;121+MAX(0,-h_Bestand,-h_B20,-h_1_O),$A136&lt;&gt;""),B136+1,"")</f>
        <v>#REF!</v>
      </c>
      <c r="C137" s="28" t="e">
        <f aca="false">IF($A137=121,1,IF($A137&gt;121,"",IF($A137&lt;(x+n),INDEX(Aggregattafel_2_O,$A137+1,Geschlecht),IF($A137=(x+n),INDEX(f,1,Geschlecht),IF(AND($A137&gt;(x+n),$A137&lt;(x+n+5)),INDEX(f,2,Geschlecht),1))*INDEX(Selektionstafel_2_O,$A137+1,Geschlecht))*EXP(-(INDEX(F_2_2_O,$A137+1,Geschlecht)*($B137-1999)+INDEX(G,$B137-1998,1)*(INDEX(F_1_2_O,$A137+1,Geschlecht)-INDEX(F_2_2_O,$A137+1,Geschlecht))))))</f>
        <v>#REF!</v>
      </c>
      <c r="D137" s="28" t="e">
        <f aca="false">IF($A137=121,1,IF($A137&gt;121,"",INDEX(Aggregattafel_2_O,$A137+1,Geschlecht)*EXP(-(INDEX(F_2_2_O,$A137+1,Geschlecht)*($B137-1999)+INDEX(G,$B137-1998,1)*(INDEX(F_1_2_O,$A137+1,Geschlecht)-INDEX(F_2_2_O,$A137+1,Geschlecht))))))</f>
        <v>#REF!</v>
      </c>
      <c r="E137" s="28" t="e">
        <f aca="false">IF($A137=121,1,IF($A137&gt;121,"",IF($A137&lt;(x+n),INDEX(Aggregattafel_Bestand,$A137+1,Geschlecht),IF($A137=(x+n),INDEX(f,1,Geschlecht),IF(AND($A137&gt;(x+n),$A137&lt;(x+n+5)),INDEX(f,2,Geschlecht),1))*INDEX(Selektionstafel_Bestand,$A137+1,Geschlecht))*EXP(-(INDEX(F_2_Bestand,$A137+1,Geschlecht)*($B137-1999)+INDEX(G,$B137-1998,1)*(INDEX(F_1_Bestand,$A137+1,Geschlecht)-INDEX(F_2_Bestand,$A137+1,Geschlecht))))))</f>
        <v>#REF!</v>
      </c>
      <c r="F137" s="28" t="e">
        <f aca="false">IF($A137=121,1,IF($A137&gt;121,"",INDEX(Aggregattafel_Bestand,$A137+1,Geschlecht)*EXP(-(INDEX(F_2_Bestand,$A137+1,Geschlecht)*($B137-1999)+INDEX(G,$B137-1998,1)*(INDEX(F_1_Bestand,$A137+1,Geschlecht)-INDEX(F_2_Bestand,$A137+1,Geschlecht))))))</f>
        <v>#REF!</v>
      </c>
      <c r="G137" s="28" t="e">
        <f aca="false">IF($A137=121-h_Bestand,1,IF($A137&gt;121-h_Bestand,"",INDEX(Grundtafel_Bestand,MAX(0,$A137+h_Bestand)+1,Geschlecht)))</f>
        <v>#REF!</v>
      </c>
      <c r="H137" s="28" t="e">
        <f aca="false">IF($A137=121,1,IF($A137&gt;121,"",IF($A137&lt;(x+n),INDEX(Aggregattafel_Bestand,$A137+1,Geschlecht),IF($A137=(x+n),INDEX(f,1,Geschlecht),IF(AND($A137&gt;(x+n),$A137&lt;(x+n+5)),INDEX(f,2,Geschlecht),1))*INDEX(Selektionstafel_Bestand,$A137+1,Geschlecht))*EXP(-INDEX(F_1_Bestand,$A137+1,Geschlecht)*($B137-1999))))</f>
        <v>#REF!</v>
      </c>
      <c r="I137" s="28" t="e">
        <f aca="false">IF($A137=121,1,IF($A137&gt;121,"",INDEX(Aggregattafel_Bestand,$A137+1,Geschlecht)*EXP(-INDEX(F_1_Bestand,$A137+1,Geschlecht)*($B137-1999))))</f>
        <v>#REF!</v>
      </c>
      <c r="J137" s="28" t="e">
        <f aca="false">IF($A137=121-h_B20,1,IF($A137&gt;121-h_B20,"",INDEX(Grundtafel_B20,MAX(0,$A137+h_B20)+1,Geschlecht)))</f>
        <v>#VALUE!</v>
      </c>
      <c r="K137" s="28" t="e">
        <f aca="false">IF($A137=121,1,IF($A137&gt;121,"",IF($A137&lt;(x+n),INDEX(Aggregattafel_1_O,$A137+1,Geschlecht),IF($A137=(x+n),INDEX(f,1,Geschlecht),IF(AND($A137&gt;(x+n),$A137&lt;(x+n+5)),INDEX(f,2,Geschlecht),1))*INDEX(Selektionstafel_1_O,$A137+1,Geschlecht))*EXP(-INDEX(F_1_O,$A137+1,Geschlecht)*($B137-1999))))</f>
        <v>#REF!</v>
      </c>
      <c r="L137" s="28" t="e">
        <f aca="false">IF($A137=121,1,IF($A137&gt;121,"",INDEX(Aggregattafel_1_O,$A137+1,Geschlecht)*EXP(-INDEX(F_1_O,$A137+1,Geschlecht)*($B137-1999))))</f>
        <v>#REF!</v>
      </c>
      <c r="M137" s="28" t="e">
        <f aca="false">IF($A137=121-h_1_O,1,IF($A137&gt;121-h_1_O,"",INDEX(Grundtafel_1_O,MAX(0,$A137+h_1_O)+1,Geschlecht)))</f>
        <v>#REF!</v>
      </c>
    </row>
    <row r="138" customFormat="false" ht="12.1" hidden="false" customHeight="false" outlineLevel="0" collapsed="false">
      <c r="A138" s="27" t="e">
        <f aca="false">IF(AND(A137&lt;121+MAX(0,-h_Bestand,-h_B20,-h_1_O),A137&lt;&gt;""),A137+1,"")</f>
        <v>#REF!</v>
      </c>
      <c r="B138" s="27" t="e">
        <f aca="false">IF(AND($A137&lt;121+MAX(0,-h_Bestand,-h_B20,-h_1_O),$A137&lt;&gt;""),B137+1,"")</f>
        <v>#REF!</v>
      </c>
      <c r="C138" s="28" t="e">
        <f aca="false">IF($A138=121,1,IF($A138&gt;121,"",IF($A138&lt;(x+n),INDEX(Aggregattafel_2_O,$A138+1,Geschlecht),IF($A138=(x+n),INDEX(f,1,Geschlecht),IF(AND($A138&gt;(x+n),$A138&lt;(x+n+5)),INDEX(f,2,Geschlecht),1))*INDEX(Selektionstafel_2_O,$A138+1,Geschlecht))*EXP(-(INDEX(F_2_2_O,$A138+1,Geschlecht)*($B138-1999)+INDEX(G,$B138-1998,1)*(INDEX(F_1_2_O,$A138+1,Geschlecht)-INDEX(F_2_2_O,$A138+1,Geschlecht))))))</f>
        <v>#REF!</v>
      </c>
      <c r="D138" s="28" t="e">
        <f aca="false">IF($A138=121,1,IF($A138&gt;121,"",INDEX(Aggregattafel_2_O,$A138+1,Geschlecht)*EXP(-(INDEX(F_2_2_O,$A138+1,Geschlecht)*($B138-1999)+INDEX(G,$B138-1998,1)*(INDEX(F_1_2_O,$A138+1,Geschlecht)-INDEX(F_2_2_O,$A138+1,Geschlecht))))))</f>
        <v>#REF!</v>
      </c>
      <c r="E138" s="28" t="e">
        <f aca="false">IF($A138=121,1,IF($A138&gt;121,"",IF($A138&lt;(x+n),INDEX(Aggregattafel_Bestand,$A138+1,Geschlecht),IF($A138=(x+n),INDEX(f,1,Geschlecht),IF(AND($A138&gt;(x+n),$A138&lt;(x+n+5)),INDEX(f,2,Geschlecht),1))*INDEX(Selektionstafel_Bestand,$A138+1,Geschlecht))*EXP(-(INDEX(F_2_Bestand,$A138+1,Geschlecht)*($B138-1999)+INDEX(G,$B138-1998,1)*(INDEX(F_1_Bestand,$A138+1,Geschlecht)-INDEX(F_2_Bestand,$A138+1,Geschlecht))))))</f>
        <v>#REF!</v>
      </c>
      <c r="F138" s="28" t="e">
        <f aca="false">IF($A138=121,1,IF($A138&gt;121,"",INDEX(Aggregattafel_Bestand,$A138+1,Geschlecht)*EXP(-(INDEX(F_2_Bestand,$A138+1,Geschlecht)*($B138-1999)+INDEX(G,$B138-1998,1)*(INDEX(F_1_Bestand,$A138+1,Geschlecht)-INDEX(F_2_Bestand,$A138+1,Geschlecht))))))</f>
        <v>#REF!</v>
      </c>
      <c r="G138" s="28" t="e">
        <f aca="false">IF($A138=121-h_Bestand,1,IF($A138&gt;121-h_Bestand,"",INDEX(Grundtafel_Bestand,MAX(0,$A138+h_Bestand)+1,Geschlecht)))</f>
        <v>#REF!</v>
      </c>
      <c r="H138" s="28" t="e">
        <f aca="false">IF($A138=121,1,IF($A138&gt;121,"",IF($A138&lt;(x+n),INDEX(Aggregattafel_Bestand,$A138+1,Geschlecht),IF($A138=(x+n),INDEX(f,1,Geschlecht),IF(AND($A138&gt;(x+n),$A138&lt;(x+n+5)),INDEX(f,2,Geschlecht),1))*INDEX(Selektionstafel_Bestand,$A138+1,Geschlecht))*EXP(-INDEX(F_1_Bestand,$A138+1,Geschlecht)*($B138-1999))))</f>
        <v>#REF!</v>
      </c>
      <c r="I138" s="28" t="e">
        <f aca="false">IF($A138=121,1,IF($A138&gt;121,"",INDEX(Aggregattafel_Bestand,$A138+1,Geschlecht)*EXP(-INDEX(F_1_Bestand,$A138+1,Geschlecht)*($B138-1999))))</f>
        <v>#REF!</v>
      </c>
      <c r="J138" s="28" t="e">
        <f aca="false">IF($A138=121-h_B20,1,IF($A138&gt;121-h_B20,"",INDEX(Grundtafel_B20,MAX(0,$A138+h_B20)+1,Geschlecht)))</f>
        <v>#VALUE!</v>
      </c>
      <c r="K138" s="28" t="e">
        <f aca="false">IF($A138=121,1,IF($A138&gt;121,"",IF($A138&lt;(x+n),INDEX(Aggregattafel_1_O,$A138+1,Geschlecht),IF($A138=(x+n),INDEX(f,1,Geschlecht),IF(AND($A138&gt;(x+n),$A138&lt;(x+n+5)),INDEX(f,2,Geschlecht),1))*INDEX(Selektionstafel_1_O,$A138+1,Geschlecht))*EXP(-INDEX(F_1_O,$A138+1,Geschlecht)*($B138-1999))))</f>
        <v>#REF!</v>
      </c>
      <c r="L138" s="28" t="e">
        <f aca="false">IF($A138=121,1,IF($A138&gt;121,"",INDEX(Aggregattafel_1_O,$A138+1,Geschlecht)*EXP(-INDEX(F_1_O,$A138+1,Geschlecht)*($B138-1999))))</f>
        <v>#REF!</v>
      </c>
      <c r="M138" s="28" t="e">
        <f aca="false">IF($A138=121-h_1_O,1,IF($A138&gt;121-h_1_O,"",INDEX(Grundtafel_1_O,MAX(0,$A138+h_1_O)+1,Geschlecht)))</f>
        <v>#REF!</v>
      </c>
    </row>
    <row r="139" customFormat="false" ht="12.1" hidden="false" customHeight="false" outlineLevel="0" collapsed="false">
      <c r="A139" s="27" t="e">
        <f aca="false">IF(AND(A138&lt;121+MAX(0,-h_Bestand,-h_B20,-h_1_O),A138&lt;&gt;""),A138+1,"")</f>
        <v>#REF!</v>
      </c>
      <c r="B139" s="27" t="e">
        <f aca="false">IF(AND($A138&lt;121+MAX(0,-h_Bestand,-h_B20,-h_1_O),$A138&lt;&gt;""),B138+1,"")</f>
        <v>#REF!</v>
      </c>
      <c r="C139" s="28" t="e">
        <f aca="false">IF($A139=121,1,IF($A139&gt;121,"",IF($A139&lt;(x+n),INDEX(Aggregattafel_2_O,$A139+1,Geschlecht),IF($A139=(x+n),INDEX(f,1,Geschlecht),IF(AND($A139&gt;(x+n),$A139&lt;(x+n+5)),INDEX(f,2,Geschlecht),1))*INDEX(Selektionstafel_2_O,$A139+1,Geschlecht))*EXP(-(INDEX(F_2_2_O,$A139+1,Geschlecht)*($B139-1999)+INDEX(G,$B139-1998,1)*(INDEX(F_1_2_O,$A139+1,Geschlecht)-INDEX(F_2_2_O,$A139+1,Geschlecht))))))</f>
        <v>#REF!</v>
      </c>
      <c r="D139" s="28" t="e">
        <f aca="false">IF($A139=121,1,IF($A139&gt;121,"",INDEX(Aggregattafel_2_O,$A139+1,Geschlecht)*EXP(-(INDEX(F_2_2_O,$A139+1,Geschlecht)*($B139-1999)+INDEX(G,$B139-1998,1)*(INDEX(F_1_2_O,$A139+1,Geschlecht)-INDEX(F_2_2_O,$A139+1,Geschlecht))))))</f>
        <v>#REF!</v>
      </c>
      <c r="E139" s="28" t="e">
        <f aca="false">IF($A139=121,1,IF($A139&gt;121,"",IF($A139&lt;(x+n),INDEX(Aggregattafel_Bestand,$A139+1,Geschlecht),IF($A139=(x+n),INDEX(f,1,Geschlecht),IF(AND($A139&gt;(x+n),$A139&lt;(x+n+5)),INDEX(f,2,Geschlecht),1))*INDEX(Selektionstafel_Bestand,$A139+1,Geschlecht))*EXP(-(INDEX(F_2_Bestand,$A139+1,Geschlecht)*($B139-1999)+INDEX(G,$B139-1998,1)*(INDEX(F_1_Bestand,$A139+1,Geschlecht)-INDEX(F_2_Bestand,$A139+1,Geschlecht))))))</f>
        <v>#REF!</v>
      </c>
      <c r="F139" s="28" t="e">
        <f aca="false">IF($A139=121,1,IF($A139&gt;121,"",INDEX(Aggregattafel_Bestand,$A139+1,Geschlecht)*EXP(-(INDEX(F_2_Bestand,$A139+1,Geschlecht)*($B139-1999)+INDEX(G,$B139-1998,1)*(INDEX(F_1_Bestand,$A139+1,Geschlecht)-INDEX(F_2_Bestand,$A139+1,Geschlecht))))))</f>
        <v>#REF!</v>
      </c>
      <c r="G139" s="28" t="e">
        <f aca="false">IF($A139=121-h_Bestand,1,IF($A139&gt;121-h_Bestand,"",INDEX(Grundtafel_Bestand,MAX(0,$A139+h_Bestand)+1,Geschlecht)))</f>
        <v>#REF!</v>
      </c>
      <c r="H139" s="28" t="e">
        <f aca="false">IF($A139=121,1,IF($A139&gt;121,"",IF($A139&lt;(x+n),INDEX(Aggregattafel_Bestand,$A139+1,Geschlecht),IF($A139=(x+n),INDEX(f,1,Geschlecht),IF(AND($A139&gt;(x+n),$A139&lt;(x+n+5)),INDEX(f,2,Geschlecht),1))*INDEX(Selektionstafel_Bestand,$A139+1,Geschlecht))*EXP(-INDEX(F_1_Bestand,$A139+1,Geschlecht)*($B139-1999))))</f>
        <v>#REF!</v>
      </c>
      <c r="I139" s="28" t="e">
        <f aca="false">IF($A139=121,1,IF($A139&gt;121,"",INDEX(Aggregattafel_Bestand,$A139+1,Geschlecht)*EXP(-INDEX(F_1_Bestand,$A139+1,Geschlecht)*($B139-1999))))</f>
        <v>#REF!</v>
      </c>
      <c r="J139" s="28" t="e">
        <f aca="false">IF($A139=121-h_B20,1,IF($A139&gt;121-h_B20,"",INDEX(Grundtafel_B20,MAX(0,$A139+h_B20)+1,Geschlecht)))</f>
        <v>#VALUE!</v>
      </c>
      <c r="K139" s="28" t="e">
        <f aca="false">IF($A139=121,1,IF($A139&gt;121,"",IF($A139&lt;(x+n),INDEX(Aggregattafel_1_O,$A139+1,Geschlecht),IF($A139=(x+n),INDEX(f,1,Geschlecht),IF(AND($A139&gt;(x+n),$A139&lt;(x+n+5)),INDEX(f,2,Geschlecht),1))*INDEX(Selektionstafel_1_O,$A139+1,Geschlecht))*EXP(-INDEX(F_1_O,$A139+1,Geschlecht)*($B139-1999))))</f>
        <v>#REF!</v>
      </c>
      <c r="L139" s="28" t="e">
        <f aca="false">IF($A139=121,1,IF($A139&gt;121,"",INDEX(Aggregattafel_1_O,$A139+1,Geschlecht)*EXP(-INDEX(F_1_O,$A139+1,Geschlecht)*($B139-1999))))</f>
        <v>#REF!</v>
      </c>
      <c r="M139" s="28" t="e">
        <f aca="false">IF($A139=121-h_1_O,1,IF($A139&gt;121-h_1_O,"",INDEX(Grundtafel_1_O,MAX(0,$A139+h_1_O)+1,Geschlecht)))</f>
        <v>#REF!</v>
      </c>
    </row>
    <row r="140" customFormat="false" ht="12.1" hidden="false" customHeight="false" outlineLevel="0" collapsed="false">
      <c r="A140" s="27" t="e">
        <f aca="false">IF(AND(A139&lt;121+MAX(0,-h_Bestand,-h_B20,-h_1_O),A139&lt;&gt;""),A139+1,"")</f>
        <v>#REF!</v>
      </c>
      <c r="B140" s="27" t="e">
        <f aca="false">IF(AND($A139&lt;121+MAX(0,-h_Bestand,-h_B20,-h_1_O),$A139&lt;&gt;""),B139+1,"")</f>
        <v>#REF!</v>
      </c>
      <c r="C140" s="28" t="e">
        <f aca="false">IF($A140=121,1,IF($A140&gt;121,"",IF($A140&lt;(x+n),INDEX(Aggregattafel_2_O,$A140+1,Geschlecht),IF($A140=(x+n),INDEX(f,1,Geschlecht),IF(AND($A140&gt;(x+n),$A140&lt;(x+n+5)),INDEX(f,2,Geschlecht),1))*INDEX(Selektionstafel_2_O,$A140+1,Geschlecht))*EXP(-(INDEX(F_2_2_O,$A140+1,Geschlecht)*($B140-1999)+INDEX(G,$B140-1998,1)*(INDEX(F_1_2_O,$A140+1,Geschlecht)-INDEX(F_2_2_O,$A140+1,Geschlecht))))))</f>
        <v>#REF!</v>
      </c>
      <c r="D140" s="28" t="e">
        <f aca="false">IF($A140=121,1,IF($A140&gt;121,"",INDEX(Aggregattafel_2_O,$A140+1,Geschlecht)*EXP(-(INDEX(F_2_2_O,$A140+1,Geschlecht)*($B140-1999)+INDEX(G,$B140-1998,1)*(INDEX(F_1_2_O,$A140+1,Geschlecht)-INDEX(F_2_2_O,$A140+1,Geschlecht))))))</f>
        <v>#REF!</v>
      </c>
      <c r="E140" s="28" t="e">
        <f aca="false">IF($A140=121,1,IF($A140&gt;121,"",IF($A140&lt;(x+n),INDEX(Aggregattafel_Bestand,$A140+1,Geschlecht),IF($A140=(x+n),INDEX(f,1,Geschlecht),IF(AND($A140&gt;(x+n),$A140&lt;(x+n+5)),INDEX(f,2,Geschlecht),1))*INDEX(Selektionstafel_Bestand,$A140+1,Geschlecht))*EXP(-(INDEX(F_2_Bestand,$A140+1,Geschlecht)*($B140-1999)+INDEX(G,$B140-1998,1)*(INDEX(F_1_Bestand,$A140+1,Geschlecht)-INDEX(F_2_Bestand,$A140+1,Geschlecht))))))</f>
        <v>#REF!</v>
      </c>
      <c r="F140" s="28" t="e">
        <f aca="false">IF($A140=121,1,IF($A140&gt;121,"",INDEX(Aggregattafel_Bestand,$A140+1,Geschlecht)*EXP(-(INDEX(F_2_Bestand,$A140+1,Geschlecht)*($B140-1999)+INDEX(G,$B140-1998,1)*(INDEX(F_1_Bestand,$A140+1,Geschlecht)-INDEX(F_2_Bestand,$A140+1,Geschlecht))))))</f>
        <v>#REF!</v>
      </c>
      <c r="G140" s="28" t="e">
        <f aca="false">IF($A140=121-h_Bestand,1,IF($A140&gt;121-h_Bestand,"",INDEX(Grundtafel_Bestand,MAX(0,$A140+h_Bestand)+1,Geschlecht)))</f>
        <v>#REF!</v>
      </c>
      <c r="H140" s="28" t="e">
        <f aca="false">IF($A140=121,1,IF($A140&gt;121,"",IF($A140&lt;(x+n),INDEX(Aggregattafel_Bestand,$A140+1,Geschlecht),IF($A140=(x+n),INDEX(f,1,Geschlecht),IF(AND($A140&gt;(x+n),$A140&lt;(x+n+5)),INDEX(f,2,Geschlecht),1))*INDEX(Selektionstafel_Bestand,$A140+1,Geschlecht))*EXP(-INDEX(F_1_Bestand,$A140+1,Geschlecht)*($B140-1999))))</f>
        <v>#REF!</v>
      </c>
      <c r="I140" s="28" t="e">
        <f aca="false">IF($A140=121,1,IF($A140&gt;121,"",INDEX(Aggregattafel_Bestand,$A140+1,Geschlecht)*EXP(-INDEX(F_1_Bestand,$A140+1,Geschlecht)*($B140-1999))))</f>
        <v>#REF!</v>
      </c>
      <c r="J140" s="28" t="e">
        <f aca="false">IF($A140=121-h_B20,1,IF($A140&gt;121-h_B20,"",INDEX(Grundtafel_B20,MAX(0,$A140+h_B20)+1,Geschlecht)))</f>
        <v>#VALUE!</v>
      </c>
      <c r="K140" s="28" t="e">
        <f aca="false">IF($A140=121,1,IF($A140&gt;121,"",IF($A140&lt;(x+n),INDEX(Aggregattafel_1_O,$A140+1,Geschlecht),IF($A140=(x+n),INDEX(f,1,Geschlecht),IF(AND($A140&gt;(x+n),$A140&lt;(x+n+5)),INDEX(f,2,Geschlecht),1))*INDEX(Selektionstafel_1_O,$A140+1,Geschlecht))*EXP(-INDEX(F_1_O,$A140+1,Geschlecht)*($B140-1999))))</f>
        <v>#REF!</v>
      </c>
      <c r="L140" s="28" t="e">
        <f aca="false">IF($A140=121,1,IF($A140&gt;121,"",INDEX(Aggregattafel_1_O,$A140+1,Geschlecht)*EXP(-INDEX(F_1_O,$A140+1,Geschlecht)*($B140-1999))))</f>
        <v>#REF!</v>
      </c>
      <c r="M140" s="28" t="e">
        <f aca="false">IF($A140=121-h_1_O,1,IF($A140&gt;121-h_1_O,"",INDEX(Grundtafel_1_O,MAX(0,$A140+h_1_O)+1,Geschlecht)))</f>
        <v>#REF!</v>
      </c>
    </row>
    <row r="141" customFormat="false" ht="12.1" hidden="false" customHeight="false" outlineLevel="0" collapsed="false">
      <c r="A141" s="27" t="e">
        <f aca="false">IF(AND(A140&lt;121+MAX(0,-h_Bestand,-h_B20,-h_1_O),A140&lt;&gt;""),A140+1,"")</f>
        <v>#REF!</v>
      </c>
      <c r="B141" s="27" t="e">
        <f aca="false">IF(AND($A140&lt;121+MAX(0,-h_Bestand,-h_B20,-h_1_O),$A140&lt;&gt;""),B140+1,"")</f>
        <v>#REF!</v>
      </c>
      <c r="C141" s="28" t="e">
        <f aca="false">IF($A141=121,1,IF($A141&gt;121,"",IF($A141&lt;(x+n),INDEX(Aggregattafel_2_O,$A141+1,Geschlecht),IF($A141=(x+n),INDEX(f,1,Geschlecht),IF(AND($A141&gt;(x+n),$A141&lt;(x+n+5)),INDEX(f,2,Geschlecht),1))*INDEX(Selektionstafel_2_O,$A141+1,Geschlecht))*EXP(-(INDEX(F_2_2_O,$A141+1,Geschlecht)*($B141-1999)+INDEX(G,$B141-1998,1)*(INDEX(F_1_2_O,$A141+1,Geschlecht)-INDEX(F_2_2_O,$A141+1,Geschlecht))))))</f>
        <v>#REF!</v>
      </c>
      <c r="D141" s="28" t="e">
        <f aca="false">IF($A141=121,1,IF($A141&gt;121,"",INDEX(Aggregattafel_2_O,$A141+1,Geschlecht)*EXP(-(INDEX(F_2_2_O,$A141+1,Geschlecht)*($B141-1999)+INDEX(G,$B141-1998,1)*(INDEX(F_1_2_O,$A141+1,Geschlecht)-INDEX(F_2_2_O,$A141+1,Geschlecht))))))</f>
        <v>#REF!</v>
      </c>
      <c r="E141" s="28" t="e">
        <f aca="false">IF($A141=121,1,IF($A141&gt;121,"",IF($A141&lt;(x+n),INDEX(Aggregattafel_Bestand,$A141+1,Geschlecht),IF($A141=(x+n),INDEX(f,1,Geschlecht),IF(AND($A141&gt;(x+n),$A141&lt;(x+n+5)),INDEX(f,2,Geschlecht),1))*INDEX(Selektionstafel_Bestand,$A141+1,Geschlecht))*EXP(-(INDEX(F_2_Bestand,$A141+1,Geschlecht)*($B141-1999)+INDEX(G,$B141-1998,1)*(INDEX(F_1_Bestand,$A141+1,Geschlecht)-INDEX(F_2_Bestand,$A141+1,Geschlecht))))))</f>
        <v>#REF!</v>
      </c>
      <c r="F141" s="28" t="e">
        <f aca="false">IF($A141=121,1,IF($A141&gt;121,"",INDEX(Aggregattafel_Bestand,$A141+1,Geschlecht)*EXP(-(INDEX(F_2_Bestand,$A141+1,Geschlecht)*($B141-1999)+INDEX(G,$B141-1998,1)*(INDEX(F_1_Bestand,$A141+1,Geschlecht)-INDEX(F_2_Bestand,$A141+1,Geschlecht))))))</f>
        <v>#REF!</v>
      </c>
      <c r="G141" s="28" t="e">
        <f aca="false">IF($A141=121-h_Bestand,1,IF($A141&gt;121-h_Bestand,"",INDEX(Grundtafel_Bestand,MAX(0,$A141+h_Bestand)+1,Geschlecht)))</f>
        <v>#REF!</v>
      </c>
      <c r="H141" s="28" t="e">
        <f aca="false">IF($A141=121,1,IF($A141&gt;121,"",IF($A141&lt;(x+n),INDEX(Aggregattafel_Bestand,$A141+1,Geschlecht),IF($A141=(x+n),INDEX(f,1,Geschlecht),IF(AND($A141&gt;(x+n),$A141&lt;(x+n+5)),INDEX(f,2,Geschlecht),1))*INDEX(Selektionstafel_Bestand,$A141+1,Geschlecht))*EXP(-INDEX(F_1_Bestand,$A141+1,Geschlecht)*($B141-1999))))</f>
        <v>#REF!</v>
      </c>
      <c r="I141" s="28" t="e">
        <f aca="false">IF($A141=121,1,IF($A141&gt;121,"",INDEX(Aggregattafel_Bestand,$A141+1,Geschlecht)*EXP(-INDEX(F_1_Bestand,$A141+1,Geschlecht)*($B141-1999))))</f>
        <v>#REF!</v>
      </c>
      <c r="J141" s="28" t="e">
        <f aca="false">IF($A141=121-h_B20,1,IF($A141&gt;121-h_B20,"",INDEX(Grundtafel_B20,MAX(0,$A141+h_B20)+1,Geschlecht)))</f>
        <v>#VALUE!</v>
      </c>
      <c r="K141" s="28" t="e">
        <f aca="false">IF($A141=121,1,IF($A141&gt;121,"",IF($A141&lt;(x+n),INDEX(Aggregattafel_1_O,$A141+1,Geschlecht),IF($A141=(x+n),INDEX(f,1,Geschlecht),IF(AND($A141&gt;(x+n),$A141&lt;(x+n+5)),INDEX(f,2,Geschlecht),1))*INDEX(Selektionstafel_1_O,$A141+1,Geschlecht))*EXP(-INDEX(F_1_O,$A141+1,Geschlecht)*($B141-1999))))</f>
        <v>#REF!</v>
      </c>
      <c r="L141" s="28" t="e">
        <f aca="false">IF($A141=121,1,IF($A141&gt;121,"",INDEX(Aggregattafel_1_O,$A141+1,Geschlecht)*EXP(-INDEX(F_1_O,$A141+1,Geschlecht)*($B141-1999))))</f>
        <v>#REF!</v>
      </c>
      <c r="M141" s="28" t="e">
        <f aca="false">IF($A141=121-h_1_O,1,IF($A141&gt;121-h_1_O,"",INDEX(Grundtafel_1_O,MAX(0,$A141+h_1_O)+1,Geschlecht)))</f>
        <v>#REF!</v>
      </c>
    </row>
    <row r="142" customFormat="false" ht="12.1" hidden="false" customHeight="false" outlineLevel="0" collapsed="false">
      <c r="A142" s="27" t="e">
        <f aca="false">IF(AND(A141&lt;121+MAX(0,-h_Bestand,-h_B20,-h_1_O),A141&lt;&gt;""),A141+1,"")</f>
        <v>#REF!</v>
      </c>
      <c r="B142" s="27" t="e">
        <f aca="false">IF(AND($A141&lt;121+MAX(0,-h_Bestand,-h_B20,-h_1_O),$A141&lt;&gt;""),B141+1,"")</f>
        <v>#REF!</v>
      </c>
      <c r="C142" s="28" t="e">
        <f aca="false">IF($A142=121,1,IF($A142&gt;121,"",IF($A142&lt;(x+n),INDEX(Aggregattafel_2_O,$A142+1,Geschlecht),IF($A142=(x+n),INDEX(f,1,Geschlecht),IF(AND($A142&gt;(x+n),$A142&lt;(x+n+5)),INDEX(f,2,Geschlecht),1))*INDEX(Selektionstafel_2_O,$A142+1,Geschlecht))*EXP(-(INDEX(F_2_2_O,$A142+1,Geschlecht)*($B142-1999)+INDEX(G,$B142-1998,1)*(INDEX(F_1_2_O,$A142+1,Geschlecht)-INDEX(F_2_2_O,$A142+1,Geschlecht))))))</f>
        <v>#REF!</v>
      </c>
      <c r="D142" s="28" t="e">
        <f aca="false">IF($A142=121,1,IF($A142&gt;121,"",INDEX(Aggregattafel_2_O,$A142+1,Geschlecht)*EXP(-(INDEX(F_2_2_O,$A142+1,Geschlecht)*($B142-1999)+INDEX(G,$B142-1998,1)*(INDEX(F_1_2_O,$A142+1,Geschlecht)-INDEX(F_2_2_O,$A142+1,Geschlecht))))))</f>
        <v>#REF!</v>
      </c>
      <c r="E142" s="28" t="e">
        <f aca="false">IF($A142=121,1,IF($A142&gt;121,"",IF($A142&lt;(x+n),INDEX(Aggregattafel_Bestand,$A142+1,Geschlecht),IF($A142=(x+n),INDEX(f,1,Geschlecht),IF(AND($A142&gt;(x+n),$A142&lt;(x+n+5)),INDEX(f,2,Geschlecht),1))*INDEX(Selektionstafel_Bestand,$A142+1,Geschlecht))*EXP(-(INDEX(F_2_Bestand,$A142+1,Geschlecht)*($B142-1999)+INDEX(G,$B142-1998,1)*(INDEX(F_1_Bestand,$A142+1,Geschlecht)-INDEX(F_2_Bestand,$A142+1,Geschlecht))))))</f>
        <v>#REF!</v>
      </c>
      <c r="F142" s="28" t="e">
        <f aca="false">IF($A142=121,1,IF($A142&gt;121,"",INDEX(Aggregattafel_Bestand,$A142+1,Geschlecht)*EXP(-(INDEX(F_2_Bestand,$A142+1,Geschlecht)*($B142-1999)+INDEX(G,$B142-1998,1)*(INDEX(F_1_Bestand,$A142+1,Geschlecht)-INDEX(F_2_Bestand,$A142+1,Geschlecht))))))</f>
        <v>#REF!</v>
      </c>
      <c r="G142" s="28" t="e">
        <f aca="false">IF($A142=121-h_Bestand,1,IF($A142&gt;121-h_Bestand,"",INDEX(Grundtafel_Bestand,MAX(0,$A142+h_Bestand)+1,Geschlecht)))</f>
        <v>#REF!</v>
      </c>
      <c r="H142" s="28" t="e">
        <f aca="false">IF($A142=121,1,IF($A142&gt;121,"",IF($A142&lt;(x+n),INDEX(Aggregattafel_Bestand,$A142+1,Geschlecht),IF($A142=(x+n),INDEX(f,1,Geschlecht),IF(AND($A142&gt;(x+n),$A142&lt;(x+n+5)),INDEX(f,2,Geschlecht),1))*INDEX(Selektionstafel_Bestand,$A142+1,Geschlecht))*EXP(-INDEX(F_1_Bestand,$A142+1,Geschlecht)*($B142-1999))))</f>
        <v>#REF!</v>
      </c>
      <c r="I142" s="28" t="e">
        <f aca="false">IF($A142=121,1,IF($A142&gt;121,"",INDEX(Aggregattafel_Bestand,$A142+1,Geschlecht)*EXP(-INDEX(F_1_Bestand,$A142+1,Geschlecht)*($B142-1999))))</f>
        <v>#REF!</v>
      </c>
      <c r="J142" s="28" t="e">
        <f aca="false">IF($A142=121-h_B20,1,IF($A142&gt;121-h_B20,"",INDEX(Grundtafel_B20,MAX(0,$A142+h_B20)+1,Geschlecht)))</f>
        <v>#VALUE!</v>
      </c>
      <c r="K142" s="28" t="e">
        <f aca="false">IF($A142=121,1,IF($A142&gt;121,"",IF($A142&lt;(x+n),INDEX(Aggregattafel_1_O,$A142+1,Geschlecht),IF($A142=(x+n),INDEX(f,1,Geschlecht),IF(AND($A142&gt;(x+n),$A142&lt;(x+n+5)),INDEX(f,2,Geschlecht),1))*INDEX(Selektionstafel_1_O,$A142+1,Geschlecht))*EXP(-INDEX(F_1_O,$A142+1,Geschlecht)*($B142-1999))))</f>
        <v>#REF!</v>
      </c>
      <c r="L142" s="28" t="e">
        <f aca="false">IF($A142=121,1,IF($A142&gt;121,"",INDEX(Aggregattafel_1_O,$A142+1,Geschlecht)*EXP(-INDEX(F_1_O,$A142+1,Geschlecht)*($B142-1999))))</f>
        <v>#REF!</v>
      </c>
      <c r="M142" s="28" t="e">
        <f aca="false">IF($A142=121-h_1_O,1,IF($A142&gt;121-h_1_O,"",INDEX(Grundtafel_1_O,MAX(0,$A142+h_1_O)+1,Geschlecht)))</f>
        <v>#REF!</v>
      </c>
    </row>
    <row r="143" customFormat="false" ht="12.1" hidden="false" customHeight="false" outlineLevel="0" collapsed="false">
      <c r="A143" s="27" t="e">
        <f aca="false">IF(AND(A142&lt;121+MAX(0,-h_Bestand,-h_B20,-h_1_O),A142&lt;&gt;""),A142+1,"")</f>
        <v>#REF!</v>
      </c>
      <c r="B143" s="27" t="e">
        <f aca="false">IF(AND($A142&lt;121+MAX(0,-h_Bestand,-h_B20,-h_1_O),$A142&lt;&gt;""),B142+1,"")</f>
        <v>#REF!</v>
      </c>
      <c r="C143" s="28" t="e">
        <f aca="false">IF($A143=121,1,IF($A143&gt;121,"",IF($A143&lt;(x+n),INDEX(Aggregattafel_2_O,$A143+1,Geschlecht),IF($A143=(x+n),INDEX(f,1,Geschlecht),IF(AND($A143&gt;(x+n),$A143&lt;(x+n+5)),INDEX(f,2,Geschlecht),1))*INDEX(Selektionstafel_2_O,$A143+1,Geschlecht))*EXP(-(INDEX(F_2_2_O,$A143+1,Geschlecht)*($B143-1999)+INDEX(G,$B143-1998,1)*(INDEX(F_1_2_O,$A143+1,Geschlecht)-INDEX(F_2_2_O,$A143+1,Geschlecht))))))</f>
        <v>#REF!</v>
      </c>
      <c r="D143" s="28" t="e">
        <f aca="false">IF($A143=121,1,IF($A143&gt;121,"",INDEX(Aggregattafel_2_O,$A143+1,Geschlecht)*EXP(-(INDEX(F_2_2_O,$A143+1,Geschlecht)*($B143-1999)+INDEX(G,$B143-1998,1)*(INDEX(F_1_2_O,$A143+1,Geschlecht)-INDEX(F_2_2_O,$A143+1,Geschlecht))))))</f>
        <v>#REF!</v>
      </c>
      <c r="E143" s="28" t="e">
        <f aca="false">IF($A143=121,1,IF($A143&gt;121,"",IF($A143&lt;(x+n),INDEX(Aggregattafel_Bestand,$A143+1,Geschlecht),IF($A143=(x+n),INDEX(f,1,Geschlecht),IF(AND($A143&gt;(x+n),$A143&lt;(x+n+5)),INDEX(f,2,Geschlecht),1))*INDEX(Selektionstafel_Bestand,$A143+1,Geschlecht))*EXP(-(INDEX(F_2_Bestand,$A143+1,Geschlecht)*($B143-1999)+INDEX(G,$B143-1998,1)*(INDEX(F_1_Bestand,$A143+1,Geschlecht)-INDEX(F_2_Bestand,$A143+1,Geschlecht))))))</f>
        <v>#REF!</v>
      </c>
      <c r="F143" s="28" t="e">
        <f aca="false">IF($A143=121,1,IF($A143&gt;121,"",INDEX(Aggregattafel_Bestand,$A143+1,Geschlecht)*EXP(-(INDEX(F_2_Bestand,$A143+1,Geschlecht)*($B143-1999)+INDEX(G,$B143-1998,1)*(INDEX(F_1_Bestand,$A143+1,Geschlecht)-INDEX(F_2_Bestand,$A143+1,Geschlecht))))))</f>
        <v>#REF!</v>
      </c>
      <c r="G143" s="28" t="e">
        <f aca="false">IF($A143=121-h_Bestand,1,IF($A143&gt;121-h_Bestand,"",INDEX(Grundtafel_Bestand,MAX(0,$A143+h_Bestand)+1,Geschlecht)))</f>
        <v>#REF!</v>
      </c>
      <c r="H143" s="28" t="e">
        <f aca="false">IF($A143=121,1,IF($A143&gt;121,"",IF($A143&lt;(x+n),INDEX(Aggregattafel_Bestand,$A143+1,Geschlecht),IF($A143=(x+n),INDEX(f,1,Geschlecht),IF(AND($A143&gt;(x+n),$A143&lt;(x+n+5)),INDEX(f,2,Geschlecht),1))*INDEX(Selektionstafel_Bestand,$A143+1,Geschlecht))*EXP(-INDEX(F_1_Bestand,$A143+1,Geschlecht)*($B143-1999))))</f>
        <v>#REF!</v>
      </c>
      <c r="I143" s="28" t="e">
        <f aca="false">IF($A143=121,1,IF($A143&gt;121,"",INDEX(Aggregattafel_Bestand,$A143+1,Geschlecht)*EXP(-INDEX(F_1_Bestand,$A143+1,Geschlecht)*($B143-1999))))</f>
        <v>#REF!</v>
      </c>
      <c r="J143" s="28" t="e">
        <f aca="false">IF($A143=121-h_B20,1,IF($A143&gt;121-h_B20,"",INDEX(Grundtafel_B20,MAX(0,$A143+h_B20)+1,Geschlecht)))</f>
        <v>#VALUE!</v>
      </c>
      <c r="K143" s="28" t="e">
        <f aca="false">IF($A143=121,1,IF($A143&gt;121,"",IF($A143&lt;(x+n),INDEX(Aggregattafel_1_O,$A143+1,Geschlecht),IF($A143=(x+n),INDEX(f,1,Geschlecht),IF(AND($A143&gt;(x+n),$A143&lt;(x+n+5)),INDEX(f,2,Geschlecht),1))*INDEX(Selektionstafel_1_O,$A143+1,Geschlecht))*EXP(-INDEX(F_1_O,$A143+1,Geschlecht)*($B143-1999))))</f>
        <v>#REF!</v>
      </c>
      <c r="L143" s="28" t="e">
        <f aca="false">IF($A143=121,1,IF($A143&gt;121,"",INDEX(Aggregattafel_1_O,$A143+1,Geschlecht)*EXP(-INDEX(F_1_O,$A143+1,Geschlecht)*($B143-1999))))</f>
        <v>#REF!</v>
      </c>
      <c r="M143" s="28" t="e">
        <f aca="false">IF($A143=121-h_1_O,1,IF($A143&gt;121-h_1_O,"",INDEX(Grundtafel_1_O,MAX(0,$A143+h_1_O)+1,Geschlecht)))</f>
        <v>#REF!</v>
      </c>
    </row>
    <row r="144" customFormat="false" ht="12.1" hidden="false" customHeight="false" outlineLevel="0" collapsed="false">
      <c r="A144" s="27" t="e">
        <f aca="false">IF(AND(A143&lt;121+MAX(0,-h_Bestand,-h_B20,-h_1_O),A143&lt;&gt;""),A143+1,"")</f>
        <v>#REF!</v>
      </c>
      <c r="B144" s="27" t="e">
        <f aca="false">IF(AND($A143&lt;121+MAX(0,-h_Bestand,-h_B20,-h_1_O),$A143&lt;&gt;""),B143+1,"")</f>
        <v>#REF!</v>
      </c>
      <c r="C144" s="28" t="e">
        <f aca="false">IF($A144=121,1,IF($A144&gt;121,"",IF($A144&lt;(x+n),INDEX(Aggregattafel_2_O,$A144+1,Geschlecht),IF($A144=(x+n),INDEX(f,1,Geschlecht),IF(AND($A144&gt;(x+n),$A144&lt;(x+n+5)),INDEX(f,2,Geschlecht),1))*INDEX(Selektionstafel_2_O,$A144+1,Geschlecht))*EXP(-(INDEX(F_2_2_O,$A144+1,Geschlecht)*($B144-1999)+INDEX(G,$B144-1998,1)*(INDEX(F_1_2_O,$A144+1,Geschlecht)-INDEX(F_2_2_O,$A144+1,Geschlecht))))))</f>
        <v>#REF!</v>
      </c>
      <c r="D144" s="28" t="e">
        <f aca="false">IF($A144=121,1,IF($A144&gt;121,"",INDEX(Aggregattafel_2_O,$A144+1,Geschlecht)*EXP(-(INDEX(F_2_2_O,$A144+1,Geschlecht)*($B144-1999)+INDEX(G,$B144-1998,1)*(INDEX(F_1_2_O,$A144+1,Geschlecht)-INDEX(F_2_2_O,$A144+1,Geschlecht))))))</f>
        <v>#REF!</v>
      </c>
      <c r="E144" s="28" t="e">
        <f aca="false">IF($A144=121,1,IF($A144&gt;121,"",IF($A144&lt;(x+n),INDEX(Aggregattafel_Bestand,$A144+1,Geschlecht),IF($A144=(x+n),INDEX(f,1,Geschlecht),IF(AND($A144&gt;(x+n),$A144&lt;(x+n+5)),INDEX(f,2,Geschlecht),1))*INDEX(Selektionstafel_Bestand,$A144+1,Geschlecht))*EXP(-(INDEX(F_2_Bestand,$A144+1,Geschlecht)*($B144-1999)+INDEX(G,$B144-1998,1)*(INDEX(F_1_Bestand,$A144+1,Geschlecht)-INDEX(F_2_Bestand,$A144+1,Geschlecht))))))</f>
        <v>#REF!</v>
      </c>
      <c r="F144" s="28" t="e">
        <f aca="false">IF($A144=121,1,IF($A144&gt;121,"",INDEX(Aggregattafel_Bestand,$A144+1,Geschlecht)*EXP(-(INDEX(F_2_Bestand,$A144+1,Geschlecht)*($B144-1999)+INDEX(G,$B144-1998,1)*(INDEX(F_1_Bestand,$A144+1,Geschlecht)-INDEX(F_2_Bestand,$A144+1,Geschlecht))))))</f>
        <v>#REF!</v>
      </c>
      <c r="G144" s="28" t="e">
        <f aca="false">IF($A144=121-h_Bestand,1,IF($A144&gt;121-h_Bestand,"",INDEX(Grundtafel_Bestand,MAX(0,$A144+h_Bestand)+1,Geschlecht)))</f>
        <v>#REF!</v>
      </c>
      <c r="H144" s="28" t="e">
        <f aca="false">IF($A144=121,1,IF($A144&gt;121,"",IF($A144&lt;(x+n),INDEX(Aggregattafel_Bestand,$A144+1,Geschlecht),IF($A144=(x+n),INDEX(f,1,Geschlecht),IF(AND($A144&gt;(x+n),$A144&lt;(x+n+5)),INDEX(f,2,Geschlecht),1))*INDEX(Selektionstafel_Bestand,$A144+1,Geschlecht))*EXP(-INDEX(F_1_Bestand,$A144+1,Geschlecht)*($B144-1999))))</f>
        <v>#REF!</v>
      </c>
      <c r="I144" s="28" t="e">
        <f aca="false">IF($A144=121,1,IF($A144&gt;121,"",INDEX(Aggregattafel_Bestand,$A144+1,Geschlecht)*EXP(-INDEX(F_1_Bestand,$A144+1,Geschlecht)*($B144-1999))))</f>
        <v>#REF!</v>
      </c>
      <c r="J144" s="28" t="e">
        <f aca="false">IF($A144=121-h_B20,1,IF($A144&gt;121-h_B20,"",INDEX(Grundtafel_B20,MAX(0,$A144+h_B20)+1,Geschlecht)))</f>
        <v>#VALUE!</v>
      </c>
      <c r="K144" s="28" t="e">
        <f aca="false">IF($A144=121,1,IF($A144&gt;121,"",IF($A144&lt;(x+n),INDEX(Aggregattafel_1_O,$A144+1,Geschlecht),IF($A144=(x+n),INDEX(f,1,Geschlecht),IF(AND($A144&gt;(x+n),$A144&lt;(x+n+5)),INDEX(f,2,Geschlecht),1))*INDEX(Selektionstafel_1_O,$A144+1,Geschlecht))*EXP(-INDEX(F_1_O,$A144+1,Geschlecht)*($B144-1999))))</f>
        <v>#REF!</v>
      </c>
      <c r="L144" s="28" t="e">
        <f aca="false">IF($A144=121,1,IF($A144&gt;121,"",INDEX(Aggregattafel_1_O,$A144+1,Geschlecht)*EXP(-INDEX(F_1_O,$A144+1,Geschlecht)*($B144-1999))))</f>
        <v>#REF!</v>
      </c>
      <c r="M144" s="28" t="e">
        <f aca="false">IF($A144=121-h_1_O,1,IF($A144&gt;121-h_1_O,"",INDEX(Grundtafel_1_O,MAX(0,$A144+h_1_O)+1,Geschlecht)))</f>
        <v>#REF!</v>
      </c>
    </row>
    <row r="145" customFormat="false" ht="12.1" hidden="false" customHeight="false" outlineLevel="0" collapsed="false">
      <c r="A145" s="27" t="e">
        <f aca="false">IF(AND(A144&lt;121+MAX(0,-h_Bestand,-h_B20,-h_1_O),A144&lt;&gt;""),A144+1,"")</f>
        <v>#REF!</v>
      </c>
      <c r="B145" s="27" t="e">
        <f aca="false">IF(AND($A144&lt;121+MAX(0,-h_Bestand,-h_B20,-h_1_O),$A144&lt;&gt;""),B144+1,"")</f>
        <v>#REF!</v>
      </c>
      <c r="C145" s="28" t="e">
        <f aca="false">IF($A145=121,1,IF($A145&gt;121,"",IF($A145&lt;(x+n),INDEX(Aggregattafel_2_O,$A145+1,Geschlecht),IF($A145=(x+n),INDEX(f,1,Geschlecht),IF(AND($A145&gt;(x+n),$A145&lt;(x+n+5)),INDEX(f,2,Geschlecht),1))*INDEX(Selektionstafel_2_O,$A145+1,Geschlecht))*EXP(-(INDEX(F_2_2_O,$A145+1,Geschlecht)*($B145-1999)+INDEX(G,$B145-1998,1)*(INDEX(F_1_2_O,$A145+1,Geschlecht)-INDEX(F_2_2_O,$A145+1,Geschlecht))))))</f>
        <v>#REF!</v>
      </c>
      <c r="D145" s="28" t="e">
        <f aca="false">IF($A145=121,1,IF($A145&gt;121,"",INDEX(Aggregattafel_2_O,$A145+1,Geschlecht)*EXP(-(INDEX(F_2_2_O,$A145+1,Geschlecht)*($B145-1999)+INDEX(G,$B145-1998,1)*(INDEX(F_1_2_O,$A145+1,Geschlecht)-INDEX(F_2_2_O,$A145+1,Geschlecht))))))</f>
        <v>#REF!</v>
      </c>
      <c r="E145" s="28" t="e">
        <f aca="false">IF($A145=121,1,IF($A145&gt;121,"",IF($A145&lt;(x+n),INDEX(Aggregattafel_Bestand,$A145+1,Geschlecht),IF($A145=(x+n),INDEX(f,1,Geschlecht),IF(AND($A145&gt;(x+n),$A145&lt;(x+n+5)),INDEX(f,2,Geschlecht),1))*INDEX(Selektionstafel_Bestand,$A145+1,Geschlecht))*EXP(-(INDEX(F_2_Bestand,$A145+1,Geschlecht)*($B145-1999)+INDEX(G,$B145-1998,1)*(INDEX(F_1_Bestand,$A145+1,Geschlecht)-INDEX(F_2_Bestand,$A145+1,Geschlecht))))))</f>
        <v>#REF!</v>
      </c>
      <c r="F145" s="28" t="e">
        <f aca="false">IF($A145=121,1,IF($A145&gt;121,"",INDEX(Aggregattafel_Bestand,$A145+1,Geschlecht)*EXP(-(INDEX(F_2_Bestand,$A145+1,Geschlecht)*($B145-1999)+INDEX(G,$B145-1998,1)*(INDEX(F_1_Bestand,$A145+1,Geschlecht)-INDEX(F_2_Bestand,$A145+1,Geschlecht))))))</f>
        <v>#REF!</v>
      </c>
      <c r="G145" s="28" t="e">
        <f aca="false">IF($A145=121-h_Bestand,1,IF($A145&gt;121-h_Bestand,"",INDEX(Grundtafel_Bestand,MAX(0,$A145+h_Bestand)+1,Geschlecht)))</f>
        <v>#REF!</v>
      </c>
      <c r="H145" s="28" t="e">
        <f aca="false">IF($A145=121,1,IF($A145&gt;121,"",IF($A145&lt;(x+n),INDEX(Aggregattafel_Bestand,$A145+1,Geschlecht),IF($A145=(x+n),INDEX(f,1,Geschlecht),IF(AND($A145&gt;(x+n),$A145&lt;(x+n+5)),INDEX(f,2,Geschlecht),1))*INDEX(Selektionstafel_Bestand,$A145+1,Geschlecht))*EXP(-INDEX(F_1_Bestand,$A145+1,Geschlecht)*($B145-1999))))</f>
        <v>#REF!</v>
      </c>
      <c r="I145" s="28" t="e">
        <f aca="false">IF($A145=121,1,IF($A145&gt;121,"",INDEX(Aggregattafel_Bestand,$A145+1,Geschlecht)*EXP(-INDEX(F_1_Bestand,$A145+1,Geschlecht)*($B145-1999))))</f>
        <v>#REF!</v>
      </c>
      <c r="J145" s="28" t="e">
        <f aca="false">IF($A145=121-h_B20,1,IF($A145&gt;121-h_B20,"",INDEX(Grundtafel_B20,MAX(0,$A145+h_B20)+1,Geschlecht)))</f>
        <v>#VALUE!</v>
      </c>
      <c r="K145" s="28" t="e">
        <f aca="false">IF($A145=121,1,IF($A145&gt;121,"",IF($A145&lt;(x+n),INDEX(Aggregattafel_1_O,$A145+1,Geschlecht),IF($A145=(x+n),INDEX(f,1,Geschlecht),IF(AND($A145&gt;(x+n),$A145&lt;(x+n+5)),INDEX(f,2,Geschlecht),1))*INDEX(Selektionstafel_1_O,$A145+1,Geschlecht))*EXP(-INDEX(F_1_O,$A145+1,Geschlecht)*($B145-1999))))</f>
        <v>#REF!</v>
      </c>
      <c r="L145" s="28" t="e">
        <f aca="false">IF($A145=121,1,IF($A145&gt;121,"",INDEX(Aggregattafel_1_O,$A145+1,Geschlecht)*EXP(-INDEX(F_1_O,$A145+1,Geschlecht)*($B145-1999))))</f>
        <v>#REF!</v>
      </c>
      <c r="M145" s="28" t="e">
        <f aca="false">IF($A145=121-h_1_O,1,IF($A145&gt;121-h_1_O,"",INDEX(Grundtafel_1_O,MAX(0,$A145+h_1_O)+1,Geschlecht)))</f>
        <v>#REF!</v>
      </c>
    </row>
    <row r="146" customFormat="false" ht="12.1" hidden="false" customHeight="false" outlineLevel="0" collapsed="false">
      <c r="A146" s="27" t="e">
        <f aca="false">IF(AND(A145&lt;121+MAX(0,-h_Bestand,-h_B20,-h_1_O),A145&lt;&gt;""),A145+1,"")</f>
        <v>#REF!</v>
      </c>
      <c r="B146" s="27" t="e">
        <f aca="false">IF(AND($A145&lt;121+MAX(0,-h_Bestand,-h_B20,-h_1_O),$A145&lt;&gt;""),B145+1,"")</f>
        <v>#REF!</v>
      </c>
      <c r="C146" s="28" t="e">
        <f aca="false">IF($A146=121,1,IF($A146&gt;121,"",IF($A146&lt;(x+n),INDEX(Aggregattafel_2_O,$A146+1,Geschlecht),IF($A146=(x+n),INDEX(f,1,Geschlecht),IF(AND($A146&gt;(x+n),$A146&lt;(x+n+5)),INDEX(f,2,Geschlecht),1))*INDEX(Selektionstafel_2_O,$A146+1,Geschlecht))*EXP(-(INDEX(F_2_2_O,$A146+1,Geschlecht)*($B146-1999)+INDEX(G,$B146-1998,1)*(INDEX(F_1_2_O,$A146+1,Geschlecht)-INDEX(F_2_2_O,$A146+1,Geschlecht))))))</f>
        <v>#REF!</v>
      </c>
      <c r="D146" s="28" t="e">
        <f aca="false">IF($A146=121,1,IF($A146&gt;121,"",INDEX(Aggregattafel_2_O,$A146+1,Geschlecht)*EXP(-(INDEX(F_2_2_O,$A146+1,Geschlecht)*($B146-1999)+INDEX(G,$B146-1998,1)*(INDEX(F_1_2_O,$A146+1,Geschlecht)-INDEX(F_2_2_O,$A146+1,Geschlecht))))))</f>
        <v>#REF!</v>
      </c>
      <c r="E146" s="28" t="e">
        <f aca="false">IF($A146=121,1,IF($A146&gt;121,"",IF($A146&lt;(x+n),INDEX(Aggregattafel_Bestand,$A146+1,Geschlecht),IF($A146=(x+n),INDEX(f,1,Geschlecht),IF(AND($A146&gt;(x+n),$A146&lt;(x+n+5)),INDEX(f,2,Geschlecht),1))*INDEX(Selektionstafel_Bestand,$A146+1,Geschlecht))*EXP(-(INDEX(F_2_Bestand,$A146+1,Geschlecht)*($B146-1999)+INDEX(G,$B146-1998,1)*(INDEX(F_1_Bestand,$A146+1,Geschlecht)-INDEX(F_2_Bestand,$A146+1,Geschlecht))))))</f>
        <v>#REF!</v>
      </c>
      <c r="F146" s="28" t="e">
        <f aca="false">IF($A146=121,1,IF($A146&gt;121,"",INDEX(Aggregattafel_Bestand,$A146+1,Geschlecht)*EXP(-(INDEX(F_2_Bestand,$A146+1,Geschlecht)*($B146-1999)+INDEX(G,$B146-1998,1)*(INDEX(F_1_Bestand,$A146+1,Geschlecht)-INDEX(F_2_Bestand,$A146+1,Geschlecht))))))</f>
        <v>#REF!</v>
      </c>
      <c r="G146" s="28" t="e">
        <f aca="false">IF($A146=121-h_Bestand,1,IF($A146&gt;121-h_Bestand,"",INDEX(Grundtafel_Bestand,MAX(0,$A146+h_Bestand)+1,Geschlecht)))</f>
        <v>#REF!</v>
      </c>
      <c r="H146" s="28" t="e">
        <f aca="false">IF($A146=121,1,IF($A146&gt;121,"",IF($A146&lt;(x+n),INDEX(Aggregattafel_Bestand,$A146+1,Geschlecht),IF($A146=(x+n),INDEX(f,1,Geschlecht),IF(AND($A146&gt;(x+n),$A146&lt;(x+n+5)),INDEX(f,2,Geschlecht),1))*INDEX(Selektionstafel_Bestand,$A146+1,Geschlecht))*EXP(-INDEX(F_1_Bestand,$A146+1,Geschlecht)*($B146-1999))))</f>
        <v>#REF!</v>
      </c>
      <c r="I146" s="28" t="e">
        <f aca="false">IF($A146=121,1,IF($A146&gt;121,"",INDEX(Aggregattafel_Bestand,$A146+1,Geschlecht)*EXP(-INDEX(F_1_Bestand,$A146+1,Geschlecht)*($B146-1999))))</f>
        <v>#REF!</v>
      </c>
      <c r="J146" s="28" t="e">
        <f aca="false">IF($A146=121-h_B20,1,IF($A146&gt;121-h_B20,"",INDEX(Grundtafel_B20,MAX(0,$A146+h_B20)+1,Geschlecht)))</f>
        <v>#VALUE!</v>
      </c>
      <c r="K146" s="28" t="e">
        <f aca="false">IF($A146=121,1,IF($A146&gt;121,"",IF($A146&lt;(x+n),INDEX(Aggregattafel_1_O,$A146+1,Geschlecht),IF($A146=(x+n),INDEX(f,1,Geschlecht),IF(AND($A146&gt;(x+n),$A146&lt;(x+n+5)),INDEX(f,2,Geschlecht),1))*INDEX(Selektionstafel_1_O,$A146+1,Geschlecht))*EXP(-INDEX(F_1_O,$A146+1,Geschlecht)*($B146-1999))))</f>
        <v>#REF!</v>
      </c>
      <c r="L146" s="28" t="e">
        <f aca="false">IF($A146=121,1,IF($A146&gt;121,"",INDEX(Aggregattafel_1_O,$A146+1,Geschlecht)*EXP(-INDEX(F_1_O,$A146+1,Geschlecht)*($B146-1999))))</f>
        <v>#REF!</v>
      </c>
      <c r="M146" s="28" t="e">
        <f aca="false">IF($A146=121-h_1_O,1,IF($A146&gt;121-h_1_O,"",INDEX(Grundtafel_1_O,MAX(0,$A146+h_1_O)+1,Geschlecht)))</f>
        <v>#REF!</v>
      </c>
    </row>
    <row r="147" customFormat="false" ht="12.1" hidden="false" customHeight="false" outlineLevel="0" collapsed="false">
      <c r="A147" s="27" t="e">
        <f aca="false">IF(AND(A146&lt;121+MAX(0,-h_Bestand,-h_B20,-h_1_O),A146&lt;&gt;""),A146+1,"")</f>
        <v>#REF!</v>
      </c>
      <c r="B147" s="27" t="e">
        <f aca="false">IF(AND($A146&lt;121+MAX(0,-h_Bestand,-h_B20,-h_1_O),$A146&lt;&gt;""),B146+1,"")</f>
        <v>#REF!</v>
      </c>
      <c r="C147" s="28" t="e">
        <f aca="false">IF($A147=121,1,IF($A147&gt;121,"",IF($A147&lt;(x+n),INDEX(Aggregattafel_2_O,$A147+1,Geschlecht),IF($A147=(x+n),INDEX(f,1,Geschlecht),IF(AND($A147&gt;(x+n),$A147&lt;(x+n+5)),INDEX(f,2,Geschlecht),1))*INDEX(Selektionstafel_2_O,$A147+1,Geschlecht))*EXP(-(INDEX(F_2_2_O,$A147+1,Geschlecht)*($B147-1999)+INDEX(G,$B147-1998,1)*(INDEX(F_1_2_O,$A147+1,Geschlecht)-INDEX(F_2_2_O,$A147+1,Geschlecht))))))</f>
        <v>#REF!</v>
      </c>
      <c r="D147" s="28" t="e">
        <f aca="false">IF($A147=121,1,IF($A147&gt;121,"",INDEX(Aggregattafel_2_O,$A147+1,Geschlecht)*EXP(-(INDEX(F_2_2_O,$A147+1,Geschlecht)*($B147-1999)+INDEX(G,$B147-1998,1)*(INDEX(F_1_2_O,$A147+1,Geschlecht)-INDEX(F_2_2_O,$A147+1,Geschlecht))))))</f>
        <v>#REF!</v>
      </c>
      <c r="E147" s="28" t="e">
        <f aca="false">IF($A147=121,1,IF($A147&gt;121,"",IF($A147&lt;(x+n),INDEX(Aggregattafel_Bestand,$A147+1,Geschlecht),IF($A147=(x+n),INDEX(f,1,Geschlecht),IF(AND($A147&gt;(x+n),$A147&lt;(x+n+5)),INDEX(f,2,Geschlecht),1))*INDEX(Selektionstafel_Bestand,$A147+1,Geschlecht))*EXP(-(INDEX(F_2_Bestand,$A147+1,Geschlecht)*($B147-1999)+INDEX(G,$B147-1998,1)*(INDEX(F_1_Bestand,$A147+1,Geschlecht)-INDEX(F_2_Bestand,$A147+1,Geschlecht))))))</f>
        <v>#REF!</v>
      </c>
      <c r="F147" s="28" t="e">
        <f aca="false">IF($A147=121,1,IF($A147&gt;121,"",INDEX(Aggregattafel_Bestand,$A147+1,Geschlecht)*EXP(-(INDEX(F_2_Bestand,$A147+1,Geschlecht)*($B147-1999)+INDEX(G,$B147-1998,1)*(INDEX(F_1_Bestand,$A147+1,Geschlecht)-INDEX(F_2_Bestand,$A147+1,Geschlecht))))))</f>
        <v>#REF!</v>
      </c>
      <c r="G147" s="28" t="e">
        <f aca="false">IF($A147=121-h_Bestand,1,IF($A147&gt;121-h_Bestand,"",INDEX(Grundtafel_Bestand,MAX(0,$A147+h_Bestand)+1,Geschlecht)))</f>
        <v>#REF!</v>
      </c>
      <c r="H147" s="28" t="e">
        <f aca="false">IF($A147=121,1,IF($A147&gt;121,"",IF($A147&lt;(x+n),INDEX(Aggregattafel_Bestand,$A147+1,Geschlecht),IF($A147=(x+n),INDEX(f,1,Geschlecht),IF(AND($A147&gt;(x+n),$A147&lt;(x+n+5)),INDEX(f,2,Geschlecht),1))*INDEX(Selektionstafel_Bestand,$A147+1,Geschlecht))*EXP(-INDEX(F_1_Bestand,$A147+1,Geschlecht)*($B147-1999))))</f>
        <v>#REF!</v>
      </c>
      <c r="I147" s="28" t="e">
        <f aca="false">IF($A147=121,1,IF($A147&gt;121,"",INDEX(Aggregattafel_Bestand,$A147+1,Geschlecht)*EXP(-INDEX(F_1_Bestand,$A147+1,Geschlecht)*($B147-1999))))</f>
        <v>#REF!</v>
      </c>
      <c r="J147" s="28" t="e">
        <f aca="false">IF($A147=121-h_B20,1,IF($A147&gt;121-h_B20,"",INDEX(Grundtafel_B20,MAX(0,$A147+h_B20)+1,Geschlecht)))</f>
        <v>#VALUE!</v>
      </c>
      <c r="K147" s="28" t="e">
        <f aca="false">IF($A147=121,1,IF($A147&gt;121,"",IF($A147&lt;(x+n),INDEX(Aggregattafel_1_O,$A147+1,Geschlecht),IF($A147=(x+n),INDEX(f,1,Geschlecht),IF(AND($A147&gt;(x+n),$A147&lt;(x+n+5)),INDEX(f,2,Geschlecht),1))*INDEX(Selektionstafel_1_O,$A147+1,Geschlecht))*EXP(-INDEX(F_1_O,$A147+1,Geschlecht)*($B147-1999))))</f>
        <v>#REF!</v>
      </c>
      <c r="L147" s="28" t="e">
        <f aca="false">IF($A147=121,1,IF($A147&gt;121,"",INDEX(Aggregattafel_1_O,$A147+1,Geschlecht)*EXP(-INDEX(F_1_O,$A147+1,Geschlecht)*($B147-1999))))</f>
        <v>#REF!</v>
      </c>
      <c r="M147" s="28" t="e">
        <f aca="false">IF($A147=121-h_1_O,1,IF($A147&gt;121-h_1_O,"",INDEX(Grundtafel_1_O,MAX(0,$A147+h_1_O)+1,Geschlecht)))</f>
        <v>#REF!</v>
      </c>
    </row>
    <row r="148" customFormat="false" ht="12.1" hidden="false" customHeight="false" outlineLevel="0" collapsed="false">
      <c r="A148" s="27" t="e">
        <f aca="false">IF(AND(A147&lt;121+MAX(0,-h_Bestand,-h_B20,-h_1_O),A147&lt;&gt;""),A147+1,"")</f>
        <v>#REF!</v>
      </c>
      <c r="B148" s="27" t="e">
        <f aca="false">IF(AND($A147&lt;121+MAX(0,-h_Bestand,-h_B20,-h_1_O),$A147&lt;&gt;""),B147+1,"")</f>
        <v>#REF!</v>
      </c>
      <c r="C148" s="28" t="e">
        <f aca="false">IF($A148=121,1,IF($A148&gt;121,"",IF($A148&lt;(x+n),INDEX(Aggregattafel_2_O,$A148+1,Geschlecht),IF($A148=(x+n),INDEX(f,1,Geschlecht),IF(AND($A148&gt;(x+n),$A148&lt;(x+n+5)),INDEX(f,2,Geschlecht),1))*INDEX(Selektionstafel_2_O,$A148+1,Geschlecht))*EXP(-(INDEX(F_2_2_O,$A148+1,Geschlecht)*($B148-1999)+INDEX(G,$B148-1998,1)*(INDEX(F_1_2_O,$A148+1,Geschlecht)-INDEX(F_2_2_O,$A148+1,Geschlecht))))))</f>
        <v>#REF!</v>
      </c>
      <c r="D148" s="28" t="e">
        <f aca="false">IF($A148=121,1,IF($A148&gt;121,"",INDEX(Aggregattafel_2_O,$A148+1,Geschlecht)*EXP(-(INDEX(F_2_2_O,$A148+1,Geschlecht)*($B148-1999)+INDEX(G,$B148-1998,1)*(INDEX(F_1_2_O,$A148+1,Geschlecht)-INDEX(F_2_2_O,$A148+1,Geschlecht))))))</f>
        <v>#REF!</v>
      </c>
      <c r="E148" s="28" t="e">
        <f aca="false">IF($A148=121,1,IF($A148&gt;121,"",IF($A148&lt;(x+n),INDEX(Aggregattafel_Bestand,$A148+1,Geschlecht),IF($A148=(x+n),INDEX(f,1,Geschlecht),IF(AND($A148&gt;(x+n),$A148&lt;(x+n+5)),INDEX(f,2,Geschlecht),1))*INDEX(Selektionstafel_Bestand,$A148+1,Geschlecht))*EXP(-(INDEX(F_2_Bestand,$A148+1,Geschlecht)*($B148-1999)+INDEX(G,$B148-1998,1)*(INDEX(F_1_Bestand,$A148+1,Geschlecht)-INDEX(F_2_Bestand,$A148+1,Geschlecht))))))</f>
        <v>#REF!</v>
      </c>
      <c r="F148" s="28" t="e">
        <f aca="false">IF($A148=121,1,IF($A148&gt;121,"",INDEX(Aggregattafel_Bestand,$A148+1,Geschlecht)*EXP(-(INDEX(F_2_Bestand,$A148+1,Geschlecht)*($B148-1999)+INDEX(G,$B148-1998,1)*(INDEX(F_1_Bestand,$A148+1,Geschlecht)-INDEX(F_2_Bestand,$A148+1,Geschlecht))))))</f>
        <v>#REF!</v>
      </c>
      <c r="G148" s="28" t="e">
        <f aca="false">IF($A148=121-h_Bestand,1,IF($A148&gt;121-h_Bestand,"",INDEX(Grundtafel_Bestand,MAX(0,$A148+h_Bestand)+1,Geschlecht)))</f>
        <v>#REF!</v>
      </c>
      <c r="H148" s="28" t="e">
        <f aca="false">IF($A148=121,1,IF($A148&gt;121,"",IF($A148&lt;(x+n),INDEX(Aggregattafel_Bestand,$A148+1,Geschlecht),IF($A148=(x+n),INDEX(f,1,Geschlecht),IF(AND($A148&gt;(x+n),$A148&lt;(x+n+5)),INDEX(f,2,Geschlecht),1))*INDEX(Selektionstafel_Bestand,$A148+1,Geschlecht))*EXP(-INDEX(F_1_Bestand,$A148+1,Geschlecht)*($B148-1999))))</f>
        <v>#REF!</v>
      </c>
      <c r="I148" s="28" t="e">
        <f aca="false">IF($A148=121,1,IF($A148&gt;121,"",INDEX(Aggregattafel_Bestand,$A148+1,Geschlecht)*EXP(-INDEX(F_1_Bestand,$A148+1,Geschlecht)*($B148-1999))))</f>
        <v>#REF!</v>
      </c>
      <c r="J148" s="28" t="e">
        <f aca="false">IF($A148=121-h_B20,1,IF($A148&gt;121-h_B20,"",INDEX(Grundtafel_B20,MAX(0,$A148+h_B20)+1,Geschlecht)))</f>
        <v>#VALUE!</v>
      </c>
      <c r="K148" s="28" t="e">
        <f aca="false">IF($A148=121,1,IF($A148&gt;121,"",IF($A148&lt;(x+n),INDEX(Aggregattafel_1_O,$A148+1,Geschlecht),IF($A148=(x+n),INDEX(f,1,Geschlecht),IF(AND($A148&gt;(x+n),$A148&lt;(x+n+5)),INDEX(f,2,Geschlecht),1))*INDEX(Selektionstafel_1_O,$A148+1,Geschlecht))*EXP(-INDEX(F_1_O,$A148+1,Geschlecht)*($B148-1999))))</f>
        <v>#REF!</v>
      </c>
      <c r="L148" s="28" t="e">
        <f aca="false">IF($A148=121,1,IF($A148&gt;121,"",INDEX(Aggregattafel_1_O,$A148+1,Geschlecht)*EXP(-INDEX(F_1_O,$A148+1,Geschlecht)*($B148-1999))))</f>
        <v>#REF!</v>
      </c>
      <c r="M148" s="28" t="e">
        <f aca="false">IF($A148=121-h_1_O,1,IF($A148&gt;121-h_1_O,"",INDEX(Grundtafel_1_O,MAX(0,$A148+h_1_O)+1,Geschlecht)))</f>
        <v>#REF!</v>
      </c>
    </row>
    <row r="149" customFormat="false" ht="12.1" hidden="false" customHeight="false" outlineLevel="0" collapsed="false">
      <c r="A149" s="27" t="e">
        <f aca="false">IF(AND(A148&lt;121+MAX(0,-h_Bestand,-h_B20,-h_1_O),A148&lt;&gt;""),A148+1,"")</f>
        <v>#REF!</v>
      </c>
      <c r="B149" s="27" t="e">
        <f aca="false">IF(AND($A148&lt;121+MAX(0,-h_Bestand,-h_B20,-h_1_O),$A148&lt;&gt;""),B148+1,"")</f>
        <v>#REF!</v>
      </c>
      <c r="C149" s="28" t="e">
        <f aca="false">IF($A149=121,1,IF($A149&gt;121,"",IF($A149&lt;(x+n),INDEX(Aggregattafel_2_O,$A149+1,Geschlecht),IF($A149=(x+n),INDEX(f,1,Geschlecht),IF(AND($A149&gt;(x+n),$A149&lt;(x+n+5)),INDEX(f,2,Geschlecht),1))*INDEX(Selektionstafel_2_O,$A149+1,Geschlecht))*EXP(-(INDEX(F_2_2_O,$A149+1,Geschlecht)*($B149-1999)+INDEX(G,$B149-1998,1)*(INDEX(F_1_2_O,$A149+1,Geschlecht)-INDEX(F_2_2_O,$A149+1,Geschlecht))))))</f>
        <v>#REF!</v>
      </c>
      <c r="D149" s="28" t="e">
        <f aca="false">IF($A149=121,1,IF($A149&gt;121,"",INDEX(Aggregattafel_2_O,$A149+1,Geschlecht)*EXP(-(INDEX(F_2_2_O,$A149+1,Geschlecht)*($B149-1999)+INDEX(G,$B149-1998,1)*(INDEX(F_1_2_O,$A149+1,Geschlecht)-INDEX(F_2_2_O,$A149+1,Geschlecht))))))</f>
        <v>#REF!</v>
      </c>
      <c r="E149" s="28" t="e">
        <f aca="false">IF($A149=121,1,IF($A149&gt;121,"",IF($A149&lt;(x+n),INDEX(Aggregattafel_Bestand,$A149+1,Geschlecht),IF($A149=(x+n),INDEX(f,1,Geschlecht),IF(AND($A149&gt;(x+n),$A149&lt;(x+n+5)),INDEX(f,2,Geschlecht),1))*INDEX(Selektionstafel_Bestand,$A149+1,Geschlecht))*EXP(-(INDEX(F_2_Bestand,$A149+1,Geschlecht)*($B149-1999)+INDEX(G,$B149-1998,1)*(INDEX(F_1_Bestand,$A149+1,Geschlecht)-INDEX(F_2_Bestand,$A149+1,Geschlecht))))))</f>
        <v>#REF!</v>
      </c>
      <c r="F149" s="28" t="e">
        <f aca="false">IF($A149=121,1,IF($A149&gt;121,"",INDEX(Aggregattafel_Bestand,$A149+1,Geschlecht)*EXP(-(INDEX(F_2_Bestand,$A149+1,Geschlecht)*($B149-1999)+INDEX(G,$B149-1998,1)*(INDEX(F_1_Bestand,$A149+1,Geschlecht)-INDEX(F_2_Bestand,$A149+1,Geschlecht))))))</f>
        <v>#REF!</v>
      </c>
      <c r="G149" s="28" t="e">
        <f aca="false">IF($A149=121-h_Bestand,1,IF($A149&gt;121-h_Bestand,"",INDEX(Grundtafel_Bestand,MAX(0,$A149+h_Bestand)+1,Geschlecht)))</f>
        <v>#REF!</v>
      </c>
      <c r="H149" s="28" t="e">
        <f aca="false">IF($A149=121,1,IF($A149&gt;121,"",IF($A149&lt;(x+n),INDEX(Aggregattafel_Bestand,$A149+1,Geschlecht),IF($A149=(x+n),INDEX(f,1,Geschlecht),IF(AND($A149&gt;(x+n),$A149&lt;(x+n+5)),INDEX(f,2,Geschlecht),1))*INDEX(Selektionstafel_Bestand,$A149+1,Geschlecht))*EXP(-INDEX(F_1_Bestand,$A149+1,Geschlecht)*($B149-1999))))</f>
        <v>#REF!</v>
      </c>
      <c r="I149" s="28" t="e">
        <f aca="false">IF($A149=121,1,IF($A149&gt;121,"",INDEX(Aggregattafel_Bestand,$A149+1,Geschlecht)*EXP(-INDEX(F_1_Bestand,$A149+1,Geschlecht)*($B149-1999))))</f>
        <v>#REF!</v>
      </c>
      <c r="J149" s="28" t="e">
        <f aca="false">IF($A149=121-h_B20,1,IF($A149&gt;121-h_B20,"",INDEX(Grundtafel_B20,MAX(0,$A149+h_B20)+1,Geschlecht)))</f>
        <v>#VALUE!</v>
      </c>
      <c r="K149" s="28" t="e">
        <f aca="false">IF($A149=121,1,IF($A149&gt;121,"",IF($A149&lt;(x+n),INDEX(Aggregattafel_1_O,$A149+1,Geschlecht),IF($A149=(x+n),INDEX(f,1,Geschlecht),IF(AND($A149&gt;(x+n),$A149&lt;(x+n+5)),INDEX(f,2,Geschlecht),1))*INDEX(Selektionstafel_1_O,$A149+1,Geschlecht))*EXP(-INDEX(F_1_O,$A149+1,Geschlecht)*($B149-1999))))</f>
        <v>#REF!</v>
      </c>
      <c r="L149" s="28" t="e">
        <f aca="false">IF($A149=121,1,IF($A149&gt;121,"",INDEX(Aggregattafel_1_O,$A149+1,Geschlecht)*EXP(-INDEX(F_1_O,$A149+1,Geschlecht)*($B149-1999))))</f>
        <v>#REF!</v>
      </c>
      <c r="M149" s="28" t="e">
        <f aca="false">IF($A149=121-h_1_O,1,IF($A149&gt;121-h_1_O,"",INDEX(Grundtafel_1_O,MAX(0,$A149+h_1_O)+1,Geschlecht)))</f>
        <v>#REF!</v>
      </c>
    </row>
    <row r="150" customFormat="false" ht="12.1" hidden="false" customHeight="false" outlineLevel="0" collapsed="false">
      <c r="A150" s="27" t="e">
        <f aca="false">IF(AND(A149&lt;121+MAX(0,-h_Bestand,-h_B20,-h_1_O),A149&lt;&gt;""),A149+1,"")</f>
        <v>#REF!</v>
      </c>
      <c r="B150" s="27" t="e">
        <f aca="false">IF(AND($A149&lt;121+MAX(0,-h_Bestand,-h_B20,-h_1_O),$A149&lt;&gt;""),B149+1,"")</f>
        <v>#REF!</v>
      </c>
      <c r="C150" s="28" t="e">
        <f aca="false">IF($A150=121,1,IF($A150&gt;121,"",IF($A150&lt;(x+n),INDEX(Aggregattafel_2_O,$A150+1,Geschlecht),IF($A150=(x+n),INDEX(f,1,Geschlecht),IF(AND($A150&gt;(x+n),$A150&lt;(x+n+5)),INDEX(f,2,Geschlecht),1))*INDEX(Selektionstafel_2_O,$A150+1,Geschlecht))*EXP(-(INDEX(F_2_2_O,$A150+1,Geschlecht)*($B150-1999)+INDEX(G,$B150-1998,1)*(INDEX(F_1_2_O,$A150+1,Geschlecht)-INDEX(F_2_2_O,$A150+1,Geschlecht))))))</f>
        <v>#REF!</v>
      </c>
      <c r="D150" s="28" t="e">
        <f aca="false">IF($A150=121,1,IF($A150&gt;121,"",INDEX(Aggregattafel_2_O,$A150+1,Geschlecht)*EXP(-(INDEX(F_2_2_O,$A150+1,Geschlecht)*($B150-1999)+INDEX(G,$B150-1998,1)*(INDEX(F_1_2_O,$A150+1,Geschlecht)-INDEX(F_2_2_O,$A150+1,Geschlecht))))))</f>
        <v>#REF!</v>
      </c>
      <c r="E150" s="28" t="e">
        <f aca="false">IF($A150=121,1,IF($A150&gt;121,"",IF($A150&lt;(x+n),INDEX(Aggregattafel_Bestand,$A150+1,Geschlecht),IF($A150=(x+n),INDEX(f,1,Geschlecht),IF(AND($A150&gt;(x+n),$A150&lt;(x+n+5)),INDEX(f,2,Geschlecht),1))*INDEX(Selektionstafel_Bestand,$A150+1,Geschlecht))*EXP(-(INDEX(F_2_Bestand,$A150+1,Geschlecht)*($B150-1999)+INDEX(G,$B150-1998,1)*(INDEX(F_1_Bestand,$A150+1,Geschlecht)-INDEX(F_2_Bestand,$A150+1,Geschlecht))))))</f>
        <v>#REF!</v>
      </c>
      <c r="F150" s="28" t="e">
        <f aca="false">IF($A150=121,1,IF($A150&gt;121,"",INDEX(Aggregattafel_Bestand,$A150+1,Geschlecht)*EXP(-(INDEX(F_2_Bestand,$A150+1,Geschlecht)*($B150-1999)+INDEX(G,$B150-1998,1)*(INDEX(F_1_Bestand,$A150+1,Geschlecht)-INDEX(F_2_Bestand,$A150+1,Geschlecht))))))</f>
        <v>#REF!</v>
      </c>
      <c r="G150" s="28" t="e">
        <f aca="false">IF($A150=121-h_Bestand,1,IF($A150&gt;121-h_Bestand,"",INDEX(Grundtafel_Bestand,MAX(0,$A150+h_Bestand)+1,Geschlecht)))</f>
        <v>#REF!</v>
      </c>
      <c r="H150" s="28" t="e">
        <f aca="false">IF($A150=121,1,IF($A150&gt;121,"",IF($A150&lt;(x+n),INDEX(Aggregattafel_Bestand,$A150+1,Geschlecht),IF($A150=(x+n),INDEX(f,1,Geschlecht),IF(AND($A150&gt;(x+n),$A150&lt;(x+n+5)),INDEX(f,2,Geschlecht),1))*INDEX(Selektionstafel_Bestand,$A150+1,Geschlecht))*EXP(-INDEX(F_1_Bestand,$A150+1,Geschlecht)*($B150-1999))))</f>
        <v>#REF!</v>
      </c>
      <c r="I150" s="28" t="e">
        <f aca="false">IF($A150=121,1,IF($A150&gt;121,"",INDEX(Aggregattafel_Bestand,$A150+1,Geschlecht)*EXP(-INDEX(F_1_Bestand,$A150+1,Geschlecht)*($B150-1999))))</f>
        <v>#REF!</v>
      </c>
      <c r="J150" s="28" t="e">
        <f aca="false">IF($A150=121-h_B20,1,IF($A150&gt;121-h_B20,"",INDEX(Grundtafel_B20,MAX(0,$A150+h_B20)+1,Geschlecht)))</f>
        <v>#VALUE!</v>
      </c>
      <c r="K150" s="28" t="e">
        <f aca="false">IF($A150=121,1,IF($A150&gt;121,"",IF($A150&lt;(x+n),INDEX(Aggregattafel_1_O,$A150+1,Geschlecht),IF($A150=(x+n),INDEX(f,1,Geschlecht),IF(AND($A150&gt;(x+n),$A150&lt;(x+n+5)),INDEX(f,2,Geschlecht),1))*INDEX(Selektionstafel_1_O,$A150+1,Geschlecht))*EXP(-INDEX(F_1_O,$A150+1,Geschlecht)*($B150-1999))))</f>
        <v>#REF!</v>
      </c>
      <c r="L150" s="28" t="e">
        <f aca="false">IF($A150=121,1,IF($A150&gt;121,"",INDEX(Aggregattafel_1_O,$A150+1,Geschlecht)*EXP(-INDEX(F_1_O,$A150+1,Geschlecht)*($B150-1999))))</f>
        <v>#REF!</v>
      </c>
      <c r="M150" s="28" t="e">
        <f aca="false">IF($A150=121-h_1_O,1,IF($A150&gt;121-h_1_O,"",INDEX(Grundtafel_1_O,MAX(0,$A150+h_1_O)+1,Geschlecht)))</f>
        <v>#REF!</v>
      </c>
    </row>
    <row r="151" customFormat="false" ht="12.1" hidden="false" customHeight="false" outlineLevel="0" collapsed="false">
      <c r="A151" s="27" t="e">
        <f aca="false">IF(AND(A150&lt;121+MAX(0,-h_Bestand,-h_B20,-h_1_O),A150&lt;&gt;""),A150+1,"")</f>
        <v>#REF!</v>
      </c>
      <c r="B151" s="27" t="e">
        <f aca="false">IF(AND($A150&lt;121+MAX(0,-h_Bestand,-h_B20,-h_1_O),$A150&lt;&gt;""),B150+1,"")</f>
        <v>#REF!</v>
      </c>
      <c r="C151" s="28" t="e">
        <f aca="false">IF($A151=121,1,IF($A151&gt;121,"",IF($A151&lt;(x+n),INDEX(Aggregattafel_2_O,$A151+1,Geschlecht),IF($A151=(x+n),INDEX(f,1,Geschlecht),IF(AND($A151&gt;(x+n),$A151&lt;(x+n+5)),INDEX(f,2,Geschlecht),1))*INDEX(Selektionstafel_2_O,$A151+1,Geschlecht))*EXP(-(INDEX(F_2_2_O,$A151+1,Geschlecht)*($B151-1999)+INDEX(G,$B151-1998,1)*(INDEX(F_1_2_O,$A151+1,Geschlecht)-INDEX(F_2_2_O,$A151+1,Geschlecht))))))</f>
        <v>#REF!</v>
      </c>
      <c r="D151" s="28" t="e">
        <f aca="false">IF($A151=121,1,IF($A151&gt;121,"",INDEX(Aggregattafel_2_O,$A151+1,Geschlecht)*EXP(-(INDEX(F_2_2_O,$A151+1,Geschlecht)*($B151-1999)+INDEX(G,$B151-1998,1)*(INDEX(F_1_2_O,$A151+1,Geschlecht)-INDEX(F_2_2_O,$A151+1,Geschlecht))))))</f>
        <v>#REF!</v>
      </c>
      <c r="E151" s="28" t="e">
        <f aca="false">IF($A151=121,1,IF($A151&gt;121,"",IF($A151&lt;(x+n),INDEX(Aggregattafel_Bestand,$A151+1,Geschlecht),IF($A151=(x+n),INDEX(f,1,Geschlecht),IF(AND($A151&gt;(x+n),$A151&lt;(x+n+5)),INDEX(f,2,Geschlecht),1))*INDEX(Selektionstafel_Bestand,$A151+1,Geschlecht))*EXP(-(INDEX(F_2_Bestand,$A151+1,Geschlecht)*($B151-1999)+INDEX(G,$B151-1998,1)*(INDEX(F_1_Bestand,$A151+1,Geschlecht)-INDEX(F_2_Bestand,$A151+1,Geschlecht))))))</f>
        <v>#REF!</v>
      </c>
      <c r="F151" s="28" t="e">
        <f aca="false">IF($A151=121,1,IF($A151&gt;121,"",INDEX(Aggregattafel_Bestand,$A151+1,Geschlecht)*EXP(-(INDEX(F_2_Bestand,$A151+1,Geschlecht)*($B151-1999)+INDEX(G,$B151-1998,1)*(INDEX(F_1_Bestand,$A151+1,Geschlecht)-INDEX(F_2_Bestand,$A151+1,Geschlecht))))))</f>
        <v>#REF!</v>
      </c>
      <c r="G151" s="28" t="e">
        <f aca="false">IF($A151=121-h_Bestand,1,IF($A151&gt;121-h_Bestand,"",INDEX(Grundtafel_Bestand,MAX(0,$A151+h_Bestand)+1,Geschlecht)))</f>
        <v>#REF!</v>
      </c>
      <c r="H151" s="28" t="e">
        <f aca="false">IF($A151=121,1,IF($A151&gt;121,"",IF($A151&lt;(x+n),INDEX(Aggregattafel_Bestand,$A151+1,Geschlecht),IF($A151=(x+n),INDEX(f,1,Geschlecht),IF(AND($A151&gt;(x+n),$A151&lt;(x+n+5)),INDEX(f,2,Geschlecht),1))*INDEX(Selektionstafel_Bestand,$A151+1,Geschlecht))*EXP(-INDEX(F_1_Bestand,$A151+1,Geschlecht)*($B151-1999))))</f>
        <v>#REF!</v>
      </c>
      <c r="I151" s="28" t="e">
        <f aca="false">IF($A151=121,1,IF($A151&gt;121,"",INDEX(Aggregattafel_Bestand,$A151+1,Geschlecht)*EXP(-INDEX(F_1_Bestand,$A151+1,Geschlecht)*($B151-1999))))</f>
        <v>#REF!</v>
      </c>
      <c r="J151" s="28" t="e">
        <f aca="false">IF($A151=121-h_B20,1,IF($A151&gt;121-h_B20,"",INDEX(Grundtafel_B20,MAX(0,$A151+h_B20)+1,Geschlecht)))</f>
        <v>#VALUE!</v>
      </c>
      <c r="K151" s="28" t="e">
        <f aca="false">IF($A151=121,1,IF($A151&gt;121,"",IF($A151&lt;(x+n),INDEX(Aggregattafel_1_O,$A151+1,Geschlecht),IF($A151=(x+n),INDEX(f,1,Geschlecht),IF(AND($A151&gt;(x+n),$A151&lt;(x+n+5)),INDEX(f,2,Geschlecht),1))*INDEX(Selektionstafel_1_O,$A151+1,Geschlecht))*EXP(-INDEX(F_1_O,$A151+1,Geschlecht)*($B151-1999))))</f>
        <v>#REF!</v>
      </c>
      <c r="L151" s="28" t="e">
        <f aca="false">IF($A151=121,1,IF($A151&gt;121,"",INDEX(Aggregattafel_1_O,$A151+1,Geschlecht)*EXP(-INDEX(F_1_O,$A151+1,Geschlecht)*($B151-1999))))</f>
        <v>#REF!</v>
      </c>
      <c r="M151" s="28" t="e">
        <f aca="false">IF($A151=121-h_1_O,1,IF($A151&gt;121-h_1_O,"",INDEX(Grundtafel_1_O,MAX(0,$A151+h_1_O)+1,Geschlecht)))</f>
        <v>#REF!</v>
      </c>
    </row>
    <row r="152" customFormat="false" ht="12.1" hidden="false" customHeight="false" outlineLevel="0" collapsed="false">
      <c r="A152" s="27" t="e">
        <f aca="false">IF(AND(A151&lt;121+MAX(0,-h_Bestand,-h_B20,-h_1_O),A151&lt;&gt;""),A151+1,"")</f>
        <v>#REF!</v>
      </c>
      <c r="B152" s="27" t="e">
        <f aca="false">IF(AND($A151&lt;121+MAX(0,-h_Bestand,-h_B20,-h_1_O),$A151&lt;&gt;""),B151+1,"")</f>
        <v>#REF!</v>
      </c>
      <c r="C152" s="28" t="e">
        <f aca="false">IF($A152=121,1,IF($A152&gt;121,"",IF($A152&lt;(x+n),INDEX(Aggregattafel_2_O,$A152+1,Geschlecht),IF($A152=(x+n),INDEX(f,1,Geschlecht),IF(AND($A152&gt;(x+n),$A152&lt;(x+n+5)),INDEX(f,2,Geschlecht),1))*INDEX(Selektionstafel_2_O,$A152+1,Geschlecht))*EXP(-(INDEX(F_2_2_O,$A152+1,Geschlecht)*($B152-1999)+INDEX(G,$B152-1998,1)*(INDEX(F_1_2_O,$A152+1,Geschlecht)-INDEX(F_2_2_O,$A152+1,Geschlecht))))))</f>
        <v>#REF!</v>
      </c>
      <c r="D152" s="28" t="e">
        <f aca="false">IF($A152=121,1,IF($A152&gt;121,"",INDEX(Aggregattafel_2_O,$A152+1,Geschlecht)*EXP(-(INDEX(F_2_2_O,$A152+1,Geschlecht)*($B152-1999)+INDEX(G,$B152-1998,1)*(INDEX(F_1_2_O,$A152+1,Geschlecht)-INDEX(F_2_2_O,$A152+1,Geschlecht))))))</f>
        <v>#REF!</v>
      </c>
      <c r="E152" s="28" t="e">
        <f aca="false">IF($A152=121,1,IF($A152&gt;121,"",IF($A152&lt;(x+n),INDEX(Aggregattafel_Bestand,$A152+1,Geschlecht),IF($A152=(x+n),INDEX(f,1,Geschlecht),IF(AND($A152&gt;(x+n),$A152&lt;(x+n+5)),INDEX(f,2,Geschlecht),1))*INDEX(Selektionstafel_Bestand,$A152+1,Geschlecht))*EXP(-(INDEX(F_2_Bestand,$A152+1,Geschlecht)*($B152-1999)+INDEX(G,$B152-1998,1)*(INDEX(F_1_Bestand,$A152+1,Geschlecht)-INDEX(F_2_Bestand,$A152+1,Geschlecht))))))</f>
        <v>#REF!</v>
      </c>
      <c r="F152" s="28" t="e">
        <f aca="false">IF($A152=121,1,IF($A152&gt;121,"",INDEX(Aggregattafel_Bestand,$A152+1,Geschlecht)*EXP(-(INDEX(F_2_Bestand,$A152+1,Geschlecht)*($B152-1999)+INDEX(G,$B152-1998,1)*(INDEX(F_1_Bestand,$A152+1,Geschlecht)-INDEX(F_2_Bestand,$A152+1,Geschlecht))))))</f>
        <v>#REF!</v>
      </c>
      <c r="G152" s="28" t="e">
        <f aca="false">IF($A152=121-h_Bestand,1,IF($A152&gt;121-h_Bestand,"",INDEX(Grundtafel_Bestand,MAX(0,$A152+h_Bestand)+1,Geschlecht)))</f>
        <v>#REF!</v>
      </c>
      <c r="H152" s="28" t="e">
        <f aca="false">IF($A152=121,1,IF($A152&gt;121,"",IF($A152&lt;(x+n),INDEX(Aggregattafel_Bestand,$A152+1,Geschlecht),IF($A152=(x+n),INDEX(f,1,Geschlecht),IF(AND($A152&gt;(x+n),$A152&lt;(x+n+5)),INDEX(f,2,Geschlecht),1))*INDEX(Selektionstafel_Bestand,$A152+1,Geschlecht))*EXP(-INDEX(F_1_Bestand,$A152+1,Geschlecht)*($B152-1999))))</f>
        <v>#REF!</v>
      </c>
      <c r="I152" s="28" t="e">
        <f aca="false">IF($A152=121,1,IF($A152&gt;121,"",INDEX(Aggregattafel_Bestand,$A152+1,Geschlecht)*EXP(-INDEX(F_1_Bestand,$A152+1,Geschlecht)*($B152-1999))))</f>
        <v>#REF!</v>
      </c>
      <c r="J152" s="28" t="e">
        <f aca="false">IF($A152=121-h_B20,1,IF($A152&gt;121-h_B20,"",INDEX(Grundtafel_B20,MAX(0,$A152+h_B20)+1,Geschlecht)))</f>
        <v>#VALUE!</v>
      </c>
      <c r="K152" s="28" t="e">
        <f aca="false">IF($A152=121,1,IF($A152&gt;121,"",IF($A152&lt;(x+n),INDEX(Aggregattafel_1_O,$A152+1,Geschlecht),IF($A152=(x+n),INDEX(f,1,Geschlecht),IF(AND($A152&gt;(x+n),$A152&lt;(x+n+5)),INDEX(f,2,Geschlecht),1))*INDEX(Selektionstafel_1_O,$A152+1,Geschlecht))*EXP(-INDEX(F_1_O,$A152+1,Geschlecht)*($B152-1999))))</f>
        <v>#REF!</v>
      </c>
      <c r="L152" s="28" t="e">
        <f aca="false">IF($A152=121,1,IF($A152&gt;121,"",INDEX(Aggregattafel_1_O,$A152+1,Geschlecht)*EXP(-INDEX(F_1_O,$A152+1,Geschlecht)*($B152-1999))))</f>
        <v>#REF!</v>
      </c>
      <c r="M152" s="28" t="e">
        <f aca="false">IF($A152=121-h_1_O,1,IF($A152&gt;121-h_1_O,"",INDEX(Grundtafel_1_O,MAX(0,$A152+h_1_O)+1,Geschlecht)))</f>
        <v>#REF!</v>
      </c>
    </row>
    <row r="153" customFormat="false" ht="12.1" hidden="false" customHeight="false" outlineLevel="0" collapsed="false">
      <c r="A153" s="27" t="e">
        <f aca="false">IF(AND(A152&lt;121+MAX(0,-h_Bestand,-h_B20,-h_1_O),A152&lt;&gt;""),A152+1,"")</f>
        <v>#REF!</v>
      </c>
      <c r="B153" s="27" t="e">
        <f aca="false">IF(AND($A152&lt;121+MAX(0,-h_Bestand,-h_B20,-h_1_O),$A152&lt;&gt;""),B152+1,"")</f>
        <v>#REF!</v>
      </c>
      <c r="C153" s="28" t="e">
        <f aca="false">IF($A153=121,1,IF($A153&gt;121,"",IF($A153&lt;(x+n),INDEX(Aggregattafel_2_O,$A153+1,Geschlecht),IF($A153=(x+n),INDEX(f,1,Geschlecht),IF(AND($A153&gt;(x+n),$A153&lt;(x+n+5)),INDEX(f,2,Geschlecht),1))*INDEX(Selektionstafel_2_O,$A153+1,Geschlecht))*EXP(-(INDEX(F_2_2_O,$A153+1,Geschlecht)*($B153-1999)+INDEX(G,$B153-1998,1)*(INDEX(F_1_2_O,$A153+1,Geschlecht)-INDEX(F_2_2_O,$A153+1,Geschlecht))))))</f>
        <v>#REF!</v>
      </c>
      <c r="D153" s="28" t="e">
        <f aca="false">IF($A153=121,1,IF($A153&gt;121,"",INDEX(Aggregattafel_2_O,$A153+1,Geschlecht)*EXP(-(INDEX(F_2_2_O,$A153+1,Geschlecht)*($B153-1999)+INDEX(G,$B153-1998,1)*(INDEX(F_1_2_O,$A153+1,Geschlecht)-INDEX(F_2_2_O,$A153+1,Geschlecht))))))</f>
        <v>#REF!</v>
      </c>
      <c r="E153" s="28" t="e">
        <f aca="false">IF($A153=121,1,IF($A153&gt;121,"",IF($A153&lt;(x+n),INDEX(Aggregattafel_Bestand,$A153+1,Geschlecht),IF($A153=(x+n),INDEX(f,1,Geschlecht),IF(AND($A153&gt;(x+n),$A153&lt;(x+n+5)),INDEX(f,2,Geschlecht),1))*INDEX(Selektionstafel_Bestand,$A153+1,Geschlecht))*EXP(-(INDEX(F_2_Bestand,$A153+1,Geschlecht)*($B153-1999)+INDEX(G,$B153-1998,1)*(INDEX(F_1_Bestand,$A153+1,Geschlecht)-INDEX(F_2_Bestand,$A153+1,Geschlecht))))))</f>
        <v>#REF!</v>
      </c>
      <c r="F153" s="28" t="e">
        <f aca="false">IF($A153=121,1,IF($A153&gt;121,"",INDEX(Aggregattafel_Bestand,$A153+1,Geschlecht)*EXP(-(INDEX(F_2_Bestand,$A153+1,Geschlecht)*($B153-1999)+INDEX(G,$B153-1998,1)*(INDEX(F_1_Bestand,$A153+1,Geschlecht)-INDEX(F_2_Bestand,$A153+1,Geschlecht))))))</f>
        <v>#REF!</v>
      </c>
      <c r="G153" s="28" t="e">
        <f aca="false">IF($A153=121-h_Bestand,1,IF($A153&gt;121-h_Bestand,"",INDEX(Grundtafel_Bestand,MAX(0,$A153+h_Bestand)+1,Geschlecht)))</f>
        <v>#REF!</v>
      </c>
      <c r="H153" s="28" t="e">
        <f aca="false">IF($A153=121,1,IF($A153&gt;121,"",IF($A153&lt;(x+n),INDEX(Aggregattafel_Bestand,$A153+1,Geschlecht),IF($A153=(x+n),INDEX(f,1,Geschlecht),IF(AND($A153&gt;(x+n),$A153&lt;(x+n+5)),INDEX(f,2,Geschlecht),1))*INDEX(Selektionstafel_Bestand,$A153+1,Geschlecht))*EXP(-INDEX(F_1_Bestand,$A153+1,Geschlecht)*($B153-1999))))</f>
        <v>#REF!</v>
      </c>
      <c r="I153" s="28" t="e">
        <f aca="false">IF($A153=121,1,IF($A153&gt;121,"",INDEX(Aggregattafel_Bestand,$A153+1,Geschlecht)*EXP(-INDEX(F_1_Bestand,$A153+1,Geschlecht)*($B153-1999))))</f>
        <v>#REF!</v>
      </c>
      <c r="J153" s="28" t="e">
        <f aca="false">IF($A153=121-h_B20,1,IF($A153&gt;121-h_B20,"",INDEX(Grundtafel_B20,MAX(0,$A153+h_B20)+1,Geschlecht)))</f>
        <v>#VALUE!</v>
      </c>
      <c r="K153" s="28" t="e">
        <f aca="false">IF($A153=121,1,IF($A153&gt;121,"",IF($A153&lt;(x+n),INDEX(Aggregattafel_1_O,$A153+1,Geschlecht),IF($A153=(x+n),INDEX(f,1,Geschlecht),IF(AND($A153&gt;(x+n),$A153&lt;(x+n+5)),INDEX(f,2,Geschlecht),1))*INDEX(Selektionstafel_1_O,$A153+1,Geschlecht))*EXP(-INDEX(F_1_O,$A153+1,Geschlecht)*($B153-1999))))</f>
        <v>#REF!</v>
      </c>
      <c r="L153" s="28" t="e">
        <f aca="false">IF($A153=121,1,IF($A153&gt;121,"",INDEX(Aggregattafel_1_O,$A153+1,Geschlecht)*EXP(-INDEX(F_1_O,$A153+1,Geschlecht)*($B153-1999))))</f>
        <v>#REF!</v>
      </c>
      <c r="M153" s="28" t="e">
        <f aca="false">IF($A153=121-h_1_O,1,IF($A153&gt;121-h_1_O,"",INDEX(Grundtafel_1_O,MAX(0,$A153+h_1_O)+1,Geschlecht)))</f>
        <v>#REF!</v>
      </c>
    </row>
    <row r="154" customFormat="false" ht="12.1" hidden="false" customHeight="false" outlineLevel="0" collapsed="false">
      <c r="A154" s="27" t="e">
        <f aca="false">IF(AND(A153&lt;121+MAX(0,-h_Bestand,-h_B20,-h_1_O),A153&lt;&gt;""),A153+1,"")</f>
        <v>#REF!</v>
      </c>
      <c r="B154" s="27" t="e">
        <f aca="false">IF(AND($A153&lt;121+MAX(0,-h_Bestand,-h_B20,-h_1_O),$A153&lt;&gt;""),B153+1,"")</f>
        <v>#REF!</v>
      </c>
      <c r="C154" s="28" t="e">
        <f aca="false">IF($A154=121,1,IF($A154&gt;121,"",IF($A154&lt;(x+n),INDEX(Aggregattafel_2_O,$A154+1,Geschlecht),IF($A154=(x+n),INDEX(f,1,Geschlecht),IF(AND($A154&gt;(x+n),$A154&lt;(x+n+5)),INDEX(f,2,Geschlecht),1))*INDEX(Selektionstafel_2_O,$A154+1,Geschlecht))*EXP(-(INDEX(F_2_2_O,$A154+1,Geschlecht)*($B154-1999)+INDEX(G,$B154-1998,1)*(INDEX(F_1_2_O,$A154+1,Geschlecht)-INDEX(F_2_2_O,$A154+1,Geschlecht))))))</f>
        <v>#REF!</v>
      </c>
      <c r="D154" s="28" t="e">
        <f aca="false">IF($A154=121,1,IF($A154&gt;121,"",INDEX(Aggregattafel_2_O,$A154+1,Geschlecht)*EXP(-(INDEX(F_2_2_O,$A154+1,Geschlecht)*($B154-1999)+INDEX(G,$B154-1998,1)*(INDEX(F_1_2_O,$A154+1,Geschlecht)-INDEX(F_2_2_O,$A154+1,Geschlecht))))))</f>
        <v>#REF!</v>
      </c>
      <c r="E154" s="28" t="e">
        <f aca="false">IF($A154=121,1,IF($A154&gt;121,"",IF($A154&lt;(x+n),INDEX(Aggregattafel_Bestand,$A154+1,Geschlecht),IF($A154=(x+n),INDEX(f,1,Geschlecht),IF(AND($A154&gt;(x+n),$A154&lt;(x+n+5)),INDEX(f,2,Geschlecht),1))*INDEX(Selektionstafel_Bestand,$A154+1,Geschlecht))*EXP(-(INDEX(F_2_Bestand,$A154+1,Geschlecht)*($B154-1999)+INDEX(G,$B154-1998,1)*(INDEX(F_1_Bestand,$A154+1,Geschlecht)-INDEX(F_2_Bestand,$A154+1,Geschlecht))))))</f>
        <v>#REF!</v>
      </c>
      <c r="F154" s="28" t="e">
        <f aca="false">IF($A154=121,1,IF($A154&gt;121,"",INDEX(Aggregattafel_Bestand,$A154+1,Geschlecht)*EXP(-(INDEX(F_2_Bestand,$A154+1,Geschlecht)*($B154-1999)+INDEX(G,$B154-1998,1)*(INDEX(F_1_Bestand,$A154+1,Geschlecht)-INDEX(F_2_Bestand,$A154+1,Geschlecht))))))</f>
        <v>#REF!</v>
      </c>
      <c r="G154" s="28" t="e">
        <f aca="false">IF($A154=121-h_Bestand,1,IF($A154&gt;121-h_Bestand,"",INDEX(Grundtafel_Bestand,MAX(0,$A154+h_Bestand)+1,Geschlecht)))</f>
        <v>#REF!</v>
      </c>
      <c r="H154" s="28" t="e">
        <f aca="false">IF($A154=121,1,IF($A154&gt;121,"",IF($A154&lt;(x+n),INDEX(Aggregattafel_Bestand,$A154+1,Geschlecht),IF($A154=(x+n),INDEX(f,1,Geschlecht),IF(AND($A154&gt;(x+n),$A154&lt;(x+n+5)),INDEX(f,2,Geschlecht),1))*INDEX(Selektionstafel_Bestand,$A154+1,Geschlecht))*EXP(-INDEX(F_1_Bestand,$A154+1,Geschlecht)*($B154-1999))))</f>
        <v>#REF!</v>
      </c>
      <c r="I154" s="28" t="e">
        <f aca="false">IF($A154=121,1,IF($A154&gt;121,"",INDEX(Aggregattafel_Bestand,$A154+1,Geschlecht)*EXP(-INDEX(F_1_Bestand,$A154+1,Geschlecht)*($B154-1999))))</f>
        <v>#REF!</v>
      </c>
      <c r="J154" s="28" t="e">
        <f aca="false">IF($A154=121-h_B20,1,IF($A154&gt;121-h_B20,"",INDEX(Grundtafel_B20,MAX(0,$A154+h_B20)+1,Geschlecht)))</f>
        <v>#VALUE!</v>
      </c>
      <c r="K154" s="28" t="e">
        <f aca="false">IF($A154=121,1,IF($A154&gt;121,"",IF($A154&lt;(x+n),INDEX(Aggregattafel_1_O,$A154+1,Geschlecht),IF($A154=(x+n),INDEX(f,1,Geschlecht),IF(AND($A154&gt;(x+n),$A154&lt;(x+n+5)),INDEX(f,2,Geschlecht),1))*INDEX(Selektionstafel_1_O,$A154+1,Geschlecht))*EXP(-INDEX(F_1_O,$A154+1,Geschlecht)*($B154-1999))))</f>
        <v>#REF!</v>
      </c>
      <c r="L154" s="28" t="e">
        <f aca="false">IF($A154=121,1,IF($A154&gt;121,"",INDEX(Aggregattafel_1_O,$A154+1,Geschlecht)*EXP(-INDEX(F_1_O,$A154+1,Geschlecht)*($B154-1999))))</f>
        <v>#REF!</v>
      </c>
      <c r="M154" s="28" t="e">
        <f aca="false">IF($A154=121-h_1_O,1,IF($A154&gt;121-h_1_O,"",INDEX(Grundtafel_1_O,MAX(0,$A154+h_1_O)+1,Geschlecht)))</f>
        <v>#REF!</v>
      </c>
    </row>
    <row r="155" customFormat="false" ht="12.1" hidden="false" customHeight="false" outlineLevel="0" collapsed="false">
      <c r="A155" s="27" t="e">
        <f aca="false">IF(AND(A154&lt;121+MAX(0,-h_Bestand,-h_B20,-h_1_O),A154&lt;&gt;""),A154+1,"")</f>
        <v>#REF!</v>
      </c>
      <c r="B155" s="27" t="e">
        <f aca="false">IF(AND($A154&lt;121+MAX(0,-h_Bestand,-h_B20,-h_1_O),$A154&lt;&gt;""),B154+1,"")</f>
        <v>#REF!</v>
      </c>
      <c r="C155" s="28" t="e">
        <f aca="false">IF($A155=121,1,IF($A155&gt;121,"",IF($A155&lt;(x+n),INDEX(Aggregattafel_2_O,$A155+1,Geschlecht),IF($A155=(x+n),INDEX(f,1,Geschlecht),IF(AND($A155&gt;(x+n),$A155&lt;(x+n+5)),INDEX(f,2,Geschlecht),1))*INDEX(Selektionstafel_2_O,$A155+1,Geschlecht))*EXP(-(INDEX(F_2_2_O,$A155+1,Geschlecht)*($B155-1999)+INDEX(G,$B155-1998,1)*(INDEX(F_1_2_O,$A155+1,Geschlecht)-INDEX(F_2_2_O,$A155+1,Geschlecht))))))</f>
        <v>#REF!</v>
      </c>
      <c r="D155" s="28" t="e">
        <f aca="false">IF($A155=121,1,IF($A155&gt;121,"",INDEX(Aggregattafel_2_O,$A155+1,Geschlecht)*EXP(-(INDEX(F_2_2_O,$A155+1,Geschlecht)*($B155-1999)+INDEX(G,$B155-1998,1)*(INDEX(F_1_2_O,$A155+1,Geschlecht)-INDEX(F_2_2_O,$A155+1,Geschlecht))))))</f>
        <v>#REF!</v>
      </c>
      <c r="E155" s="28" t="e">
        <f aca="false">IF($A155=121,1,IF($A155&gt;121,"",IF($A155&lt;(x+n),INDEX(Aggregattafel_Bestand,$A155+1,Geschlecht),IF($A155=(x+n),INDEX(f,1,Geschlecht),IF(AND($A155&gt;(x+n),$A155&lt;(x+n+5)),INDEX(f,2,Geschlecht),1))*INDEX(Selektionstafel_Bestand,$A155+1,Geschlecht))*EXP(-(INDEX(F_2_Bestand,$A155+1,Geschlecht)*($B155-1999)+INDEX(G,$B155-1998,1)*(INDEX(F_1_Bestand,$A155+1,Geschlecht)-INDEX(F_2_Bestand,$A155+1,Geschlecht))))))</f>
        <v>#REF!</v>
      </c>
      <c r="F155" s="28" t="e">
        <f aca="false">IF($A155=121,1,IF($A155&gt;121,"",INDEX(Aggregattafel_Bestand,$A155+1,Geschlecht)*EXP(-(INDEX(F_2_Bestand,$A155+1,Geschlecht)*($B155-1999)+INDEX(G,$B155-1998,1)*(INDEX(F_1_Bestand,$A155+1,Geschlecht)-INDEX(F_2_Bestand,$A155+1,Geschlecht))))))</f>
        <v>#REF!</v>
      </c>
      <c r="G155" s="28" t="e">
        <f aca="false">IF($A155=121-h_Bestand,1,IF($A155&gt;121-h_Bestand,"",INDEX(Grundtafel_Bestand,MAX(0,$A155+h_Bestand)+1,Geschlecht)))</f>
        <v>#REF!</v>
      </c>
      <c r="H155" s="28" t="e">
        <f aca="false">IF($A155=121,1,IF($A155&gt;121,"",IF($A155&lt;(x+n),INDEX(Aggregattafel_Bestand,$A155+1,Geschlecht),IF($A155=(x+n),INDEX(f,1,Geschlecht),IF(AND($A155&gt;(x+n),$A155&lt;(x+n+5)),INDEX(f,2,Geschlecht),1))*INDEX(Selektionstafel_Bestand,$A155+1,Geschlecht))*EXP(-INDEX(F_1_Bestand,$A155+1,Geschlecht)*($B155-1999))))</f>
        <v>#REF!</v>
      </c>
      <c r="I155" s="28" t="e">
        <f aca="false">IF($A155=121,1,IF($A155&gt;121,"",INDEX(Aggregattafel_Bestand,$A155+1,Geschlecht)*EXP(-INDEX(F_1_Bestand,$A155+1,Geschlecht)*($B155-1999))))</f>
        <v>#REF!</v>
      </c>
      <c r="J155" s="28" t="e">
        <f aca="false">IF($A155=121-h_B20,1,IF($A155&gt;121-h_B20,"",INDEX(Grundtafel_B20,MAX(0,$A155+h_B20)+1,Geschlecht)))</f>
        <v>#VALUE!</v>
      </c>
      <c r="K155" s="28" t="e">
        <f aca="false">IF($A155=121,1,IF($A155&gt;121,"",IF($A155&lt;(x+n),INDEX(Aggregattafel_1_O,$A155+1,Geschlecht),IF($A155=(x+n),INDEX(f,1,Geschlecht),IF(AND($A155&gt;(x+n),$A155&lt;(x+n+5)),INDEX(f,2,Geschlecht),1))*INDEX(Selektionstafel_1_O,$A155+1,Geschlecht))*EXP(-INDEX(F_1_O,$A155+1,Geschlecht)*($B155-1999))))</f>
        <v>#REF!</v>
      </c>
      <c r="L155" s="28" t="e">
        <f aca="false">IF($A155=121,1,IF($A155&gt;121,"",INDEX(Aggregattafel_1_O,$A155+1,Geschlecht)*EXP(-INDEX(F_1_O,$A155+1,Geschlecht)*($B155-1999))))</f>
        <v>#REF!</v>
      </c>
      <c r="M155" s="28" t="e">
        <f aca="false">IF($A155=121-h_1_O,1,IF($A155&gt;121-h_1_O,"",INDEX(Grundtafel_1_O,MAX(0,$A155+h_1_O)+1,Geschlecht)))</f>
        <v>#REF!</v>
      </c>
    </row>
    <row r="156" customFormat="false" ht="12.1" hidden="false" customHeight="false" outlineLevel="0" collapsed="false">
      <c r="A156" s="27" t="e">
        <f aca="false">IF(AND(A155&lt;121+MAX(0,-h_Bestand,-h_B20,-h_1_O),A155&lt;&gt;""),A155+1,"")</f>
        <v>#REF!</v>
      </c>
      <c r="B156" s="27" t="e">
        <f aca="false">IF(AND($A155&lt;121+MAX(0,-h_Bestand,-h_B20,-h_1_O),$A155&lt;&gt;""),B155+1,"")</f>
        <v>#REF!</v>
      </c>
      <c r="C156" s="28" t="e">
        <f aca="false">IF($A156=121,1,IF($A156&gt;121,"",IF($A156&lt;(x+n),INDEX(Aggregattafel_2_O,$A156+1,Geschlecht),IF($A156=(x+n),INDEX(f,1,Geschlecht),IF(AND($A156&gt;(x+n),$A156&lt;(x+n+5)),INDEX(f,2,Geschlecht),1))*INDEX(Selektionstafel_2_O,$A156+1,Geschlecht))*EXP(-(INDEX(F_2_2_O,$A156+1,Geschlecht)*($B156-1999)+INDEX(G,$B156-1998,1)*(INDEX(F_1_2_O,$A156+1,Geschlecht)-INDEX(F_2_2_O,$A156+1,Geschlecht))))))</f>
        <v>#REF!</v>
      </c>
      <c r="D156" s="28" t="e">
        <f aca="false">IF($A156=121,1,IF($A156&gt;121,"",INDEX(Aggregattafel_2_O,$A156+1,Geschlecht)*EXP(-(INDEX(F_2_2_O,$A156+1,Geschlecht)*($B156-1999)+INDEX(G,$B156-1998,1)*(INDEX(F_1_2_O,$A156+1,Geschlecht)-INDEX(F_2_2_O,$A156+1,Geschlecht))))))</f>
        <v>#REF!</v>
      </c>
      <c r="E156" s="28" t="e">
        <f aca="false">IF($A156=121,1,IF($A156&gt;121,"",IF($A156&lt;(x+n),INDEX(Aggregattafel_Bestand,$A156+1,Geschlecht),IF($A156=(x+n),INDEX(f,1,Geschlecht),IF(AND($A156&gt;(x+n),$A156&lt;(x+n+5)),INDEX(f,2,Geschlecht),1))*INDEX(Selektionstafel_Bestand,$A156+1,Geschlecht))*EXP(-(INDEX(F_2_Bestand,$A156+1,Geschlecht)*($B156-1999)+INDEX(G,$B156-1998,1)*(INDEX(F_1_Bestand,$A156+1,Geschlecht)-INDEX(F_2_Bestand,$A156+1,Geschlecht))))))</f>
        <v>#REF!</v>
      </c>
      <c r="F156" s="28" t="e">
        <f aca="false">IF($A156=121,1,IF($A156&gt;121,"",INDEX(Aggregattafel_Bestand,$A156+1,Geschlecht)*EXP(-(INDEX(F_2_Bestand,$A156+1,Geschlecht)*($B156-1999)+INDEX(G,$B156-1998,1)*(INDEX(F_1_Bestand,$A156+1,Geschlecht)-INDEX(F_2_Bestand,$A156+1,Geschlecht))))))</f>
        <v>#REF!</v>
      </c>
      <c r="G156" s="28" t="e">
        <f aca="false">IF($A156=121-h_Bestand,1,IF($A156&gt;121-h_Bestand,"",INDEX(Grundtafel_Bestand,MAX(0,$A156+h_Bestand)+1,Geschlecht)))</f>
        <v>#REF!</v>
      </c>
      <c r="H156" s="28" t="e">
        <f aca="false">IF($A156=121,1,IF($A156&gt;121,"",IF($A156&lt;(x+n),INDEX(Aggregattafel_Bestand,$A156+1,Geschlecht),IF($A156=(x+n),INDEX(f,1,Geschlecht),IF(AND($A156&gt;(x+n),$A156&lt;(x+n+5)),INDEX(f,2,Geschlecht),1))*INDEX(Selektionstafel_Bestand,$A156+1,Geschlecht))*EXP(-INDEX(F_1_Bestand,$A156+1,Geschlecht)*($B156-1999))))</f>
        <v>#REF!</v>
      </c>
      <c r="I156" s="28" t="e">
        <f aca="false">IF($A156=121,1,IF($A156&gt;121,"",INDEX(Aggregattafel_Bestand,$A156+1,Geschlecht)*EXP(-INDEX(F_1_Bestand,$A156+1,Geschlecht)*($B156-1999))))</f>
        <v>#REF!</v>
      </c>
      <c r="J156" s="28" t="e">
        <f aca="false">IF($A156=121-h_B20,1,IF($A156&gt;121-h_B20,"",INDEX(Grundtafel_B20,MAX(0,$A156+h_B20)+1,Geschlecht)))</f>
        <v>#VALUE!</v>
      </c>
      <c r="K156" s="28" t="e">
        <f aca="false">IF($A156=121,1,IF($A156&gt;121,"",IF($A156&lt;(x+n),INDEX(Aggregattafel_1_O,$A156+1,Geschlecht),IF($A156=(x+n),INDEX(f,1,Geschlecht),IF(AND($A156&gt;(x+n),$A156&lt;(x+n+5)),INDEX(f,2,Geschlecht),1))*INDEX(Selektionstafel_1_O,$A156+1,Geschlecht))*EXP(-INDEX(F_1_O,$A156+1,Geschlecht)*($B156-1999))))</f>
        <v>#REF!</v>
      </c>
      <c r="L156" s="28" t="e">
        <f aca="false">IF($A156=121,1,IF($A156&gt;121,"",INDEX(Aggregattafel_1_O,$A156+1,Geschlecht)*EXP(-INDEX(F_1_O,$A156+1,Geschlecht)*($B156-1999))))</f>
        <v>#REF!</v>
      </c>
      <c r="M156" s="28" t="e">
        <f aca="false">IF($A156=121-h_1_O,1,IF($A156&gt;121-h_1_O,"",INDEX(Grundtafel_1_O,MAX(0,$A156+h_1_O)+1,Geschlecht)))</f>
        <v>#REF!</v>
      </c>
    </row>
    <row r="157" customFormat="false" ht="12.1" hidden="false" customHeight="false" outlineLevel="0" collapsed="false">
      <c r="A157" s="27" t="e">
        <f aca="false">IF(AND(A156&lt;121+MAX(0,-h_Bestand,-h_B20,-h_1_O),A156&lt;&gt;""),A156+1,"")</f>
        <v>#REF!</v>
      </c>
      <c r="B157" s="27" t="e">
        <f aca="false">IF(AND($A156&lt;121+MAX(0,-h_Bestand,-h_B20,-h_1_O),$A156&lt;&gt;""),B156+1,"")</f>
        <v>#REF!</v>
      </c>
      <c r="C157" s="28" t="e">
        <f aca="false">IF($A157=121,1,IF($A157&gt;121,"",IF($A157&lt;(x+n),INDEX(Aggregattafel_2_O,$A157+1,Geschlecht),IF($A157=(x+n),INDEX(f,1,Geschlecht),IF(AND($A157&gt;(x+n),$A157&lt;(x+n+5)),INDEX(f,2,Geschlecht),1))*INDEX(Selektionstafel_2_O,$A157+1,Geschlecht))*EXP(-(INDEX(F_2_2_O,$A157+1,Geschlecht)*($B157-1999)+INDEX(G,$B157-1998,1)*(INDEX(F_1_2_O,$A157+1,Geschlecht)-INDEX(F_2_2_O,$A157+1,Geschlecht))))))</f>
        <v>#REF!</v>
      </c>
      <c r="D157" s="28" t="e">
        <f aca="false">IF($A157=121,1,IF($A157&gt;121,"",INDEX(Aggregattafel_2_O,$A157+1,Geschlecht)*EXP(-(INDEX(F_2_2_O,$A157+1,Geschlecht)*($B157-1999)+INDEX(G,$B157-1998,1)*(INDEX(F_1_2_O,$A157+1,Geschlecht)-INDEX(F_2_2_O,$A157+1,Geschlecht))))))</f>
        <v>#REF!</v>
      </c>
      <c r="E157" s="28" t="e">
        <f aca="false">IF($A157=121,1,IF($A157&gt;121,"",IF($A157&lt;(x+n),INDEX(Aggregattafel_Bestand,$A157+1,Geschlecht),IF($A157=(x+n),INDEX(f,1,Geschlecht),IF(AND($A157&gt;(x+n),$A157&lt;(x+n+5)),INDEX(f,2,Geschlecht),1))*INDEX(Selektionstafel_Bestand,$A157+1,Geschlecht))*EXP(-(INDEX(F_2_Bestand,$A157+1,Geschlecht)*($B157-1999)+INDEX(G,$B157-1998,1)*(INDEX(F_1_Bestand,$A157+1,Geschlecht)-INDEX(F_2_Bestand,$A157+1,Geschlecht))))))</f>
        <v>#REF!</v>
      </c>
      <c r="F157" s="28" t="e">
        <f aca="false">IF($A157=121,1,IF($A157&gt;121,"",INDEX(Aggregattafel_Bestand,$A157+1,Geschlecht)*EXP(-(INDEX(F_2_Bestand,$A157+1,Geschlecht)*($B157-1999)+INDEX(G,$B157-1998,1)*(INDEX(F_1_Bestand,$A157+1,Geschlecht)-INDEX(F_2_Bestand,$A157+1,Geschlecht))))))</f>
        <v>#REF!</v>
      </c>
      <c r="G157" s="28" t="e">
        <f aca="false">IF($A157=121-h_Bestand,1,IF($A157&gt;121-h_Bestand,"",INDEX(Grundtafel_Bestand,MAX(0,$A157+h_Bestand)+1,Geschlecht)))</f>
        <v>#REF!</v>
      </c>
      <c r="H157" s="28" t="e">
        <f aca="false">IF($A157=121,1,IF($A157&gt;121,"",IF($A157&lt;(x+n),INDEX(Aggregattafel_Bestand,$A157+1,Geschlecht),IF($A157=(x+n),INDEX(f,1,Geschlecht),IF(AND($A157&gt;(x+n),$A157&lt;(x+n+5)),INDEX(f,2,Geschlecht),1))*INDEX(Selektionstafel_Bestand,$A157+1,Geschlecht))*EXP(-INDEX(F_1_Bestand,$A157+1,Geschlecht)*($B157-1999))))</f>
        <v>#REF!</v>
      </c>
      <c r="I157" s="28" t="e">
        <f aca="false">IF($A157=121,1,IF($A157&gt;121,"",INDEX(Aggregattafel_Bestand,$A157+1,Geschlecht)*EXP(-INDEX(F_1_Bestand,$A157+1,Geschlecht)*($B157-1999))))</f>
        <v>#REF!</v>
      </c>
      <c r="J157" s="28" t="e">
        <f aca="false">IF($A157=121-h_B20,1,IF($A157&gt;121-h_B20,"",INDEX(Grundtafel_B20,MAX(0,$A157+h_B20)+1,Geschlecht)))</f>
        <v>#VALUE!</v>
      </c>
      <c r="K157" s="28" t="e">
        <f aca="false">IF($A157=121,1,IF($A157&gt;121,"",IF($A157&lt;(x+n),INDEX(Aggregattafel_1_O,$A157+1,Geschlecht),IF($A157=(x+n),INDEX(f,1,Geschlecht),IF(AND($A157&gt;(x+n),$A157&lt;(x+n+5)),INDEX(f,2,Geschlecht),1))*INDEX(Selektionstafel_1_O,$A157+1,Geschlecht))*EXP(-INDEX(F_1_O,$A157+1,Geschlecht)*($B157-1999))))</f>
        <v>#REF!</v>
      </c>
      <c r="L157" s="28" t="e">
        <f aca="false">IF($A157=121,1,IF($A157&gt;121,"",INDEX(Aggregattafel_1_O,$A157+1,Geschlecht)*EXP(-INDEX(F_1_O,$A157+1,Geschlecht)*($B157-1999))))</f>
        <v>#REF!</v>
      </c>
      <c r="M157" s="28" t="e">
        <f aca="false">IF($A157=121-h_1_O,1,IF($A157&gt;121-h_1_O,"",INDEX(Grundtafel_1_O,MAX(0,$A157+h_1_O)+1,Geschlecht)))</f>
        <v>#REF!</v>
      </c>
    </row>
    <row r="158" customFormat="false" ht="12.1" hidden="false" customHeight="false" outlineLevel="0" collapsed="false">
      <c r="A158" s="27" t="e">
        <f aca="false">IF(AND(A157&lt;121+MAX(0,-h_Bestand,-h_B20,-h_1_O),A157&lt;&gt;""),A157+1,"")</f>
        <v>#REF!</v>
      </c>
      <c r="B158" s="27" t="e">
        <f aca="false">IF(AND($A157&lt;121+MAX(0,-h_Bestand,-h_B20,-h_1_O),$A157&lt;&gt;""),B157+1,"")</f>
        <v>#REF!</v>
      </c>
      <c r="C158" s="28" t="e">
        <f aca="false">IF($A158=121,1,IF($A158&gt;121,"",IF($A158&lt;(x+n),INDEX(Aggregattafel_2_O,$A158+1,Geschlecht),IF($A158=(x+n),INDEX(f,1,Geschlecht),IF(AND($A158&gt;(x+n),$A158&lt;(x+n+5)),INDEX(f,2,Geschlecht),1))*INDEX(Selektionstafel_2_O,$A158+1,Geschlecht))*EXP(-(INDEX(F_2_2_O,$A158+1,Geschlecht)*($B158-1999)+INDEX(G,$B158-1998,1)*(INDEX(F_1_2_O,$A158+1,Geschlecht)-INDEX(F_2_2_O,$A158+1,Geschlecht))))))</f>
        <v>#REF!</v>
      </c>
      <c r="D158" s="28" t="e">
        <f aca="false">IF($A158=121,1,IF($A158&gt;121,"",INDEX(Aggregattafel_2_O,$A158+1,Geschlecht)*EXP(-(INDEX(F_2_2_O,$A158+1,Geschlecht)*($B158-1999)+INDEX(G,$B158-1998,1)*(INDEX(F_1_2_O,$A158+1,Geschlecht)-INDEX(F_2_2_O,$A158+1,Geschlecht))))))</f>
        <v>#REF!</v>
      </c>
      <c r="E158" s="28" t="e">
        <f aca="false">IF($A158=121,1,IF($A158&gt;121,"",IF($A158&lt;(x+n),INDEX(Aggregattafel_Bestand,$A158+1,Geschlecht),IF($A158=(x+n),INDEX(f,1,Geschlecht),IF(AND($A158&gt;(x+n),$A158&lt;(x+n+5)),INDEX(f,2,Geschlecht),1))*INDEX(Selektionstafel_Bestand,$A158+1,Geschlecht))*EXP(-(INDEX(F_2_Bestand,$A158+1,Geschlecht)*($B158-1999)+INDEX(G,$B158-1998,1)*(INDEX(F_1_Bestand,$A158+1,Geschlecht)-INDEX(F_2_Bestand,$A158+1,Geschlecht))))))</f>
        <v>#REF!</v>
      </c>
      <c r="F158" s="28" t="e">
        <f aca="false">IF($A158=121,1,IF($A158&gt;121,"",INDEX(Aggregattafel_Bestand,$A158+1,Geschlecht)*EXP(-(INDEX(F_2_Bestand,$A158+1,Geschlecht)*($B158-1999)+INDEX(G,$B158-1998,1)*(INDEX(F_1_Bestand,$A158+1,Geschlecht)-INDEX(F_2_Bestand,$A158+1,Geschlecht))))))</f>
        <v>#REF!</v>
      </c>
      <c r="G158" s="28" t="e">
        <f aca="false">IF($A158=121-h_Bestand,1,IF($A158&gt;121-h_Bestand,"",INDEX(Grundtafel_Bestand,MAX(0,$A158+h_Bestand)+1,Geschlecht)))</f>
        <v>#REF!</v>
      </c>
      <c r="H158" s="28" t="e">
        <f aca="false">IF($A158=121,1,IF($A158&gt;121,"",IF($A158&lt;(x+n),INDEX(Aggregattafel_Bestand,$A158+1,Geschlecht),IF($A158=(x+n),INDEX(f,1,Geschlecht),IF(AND($A158&gt;(x+n),$A158&lt;(x+n+5)),INDEX(f,2,Geschlecht),1))*INDEX(Selektionstafel_Bestand,$A158+1,Geschlecht))*EXP(-INDEX(F_1_Bestand,$A158+1,Geschlecht)*($B158-1999))))</f>
        <v>#REF!</v>
      </c>
      <c r="I158" s="28" t="e">
        <f aca="false">IF($A158=121,1,IF($A158&gt;121,"",INDEX(Aggregattafel_Bestand,$A158+1,Geschlecht)*EXP(-INDEX(F_1_Bestand,$A158+1,Geschlecht)*($B158-1999))))</f>
        <v>#REF!</v>
      </c>
      <c r="J158" s="28" t="e">
        <f aca="false">IF($A158=121-h_B20,1,IF($A158&gt;121-h_B20,"",INDEX(Grundtafel_B20,MAX(0,$A158+h_B20)+1,Geschlecht)))</f>
        <v>#VALUE!</v>
      </c>
      <c r="K158" s="28" t="e">
        <f aca="false">IF($A158=121,1,IF($A158&gt;121,"",IF($A158&lt;(x+n),INDEX(Aggregattafel_1_O,$A158+1,Geschlecht),IF($A158=(x+n),INDEX(f,1,Geschlecht),IF(AND($A158&gt;(x+n),$A158&lt;(x+n+5)),INDEX(f,2,Geschlecht),1))*INDEX(Selektionstafel_1_O,$A158+1,Geschlecht))*EXP(-INDEX(F_1_O,$A158+1,Geschlecht)*($B158-1999))))</f>
        <v>#REF!</v>
      </c>
      <c r="L158" s="28" t="e">
        <f aca="false">IF($A158=121,1,IF($A158&gt;121,"",INDEX(Aggregattafel_1_O,$A158+1,Geschlecht)*EXP(-INDEX(F_1_O,$A158+1,Geschlecht)*($B158-1999))))</f>
        <v>#REF!</v>
      </c>
      <c r="M158" s="28" t="e">
        <f aca="false">IF($A158=121-h_1_O,1,IF($A158&gt;121-h_1_O,"",INDEX(Grundtafel_1_O,MAX(0,$A158+h_1_O)+1,Geschlecht)))</f>
        <v>#REF!</v>
      </c>
    </row>
    <row r="159" customFormat="false" ht="12.1" hidden="false" customHeight="false" outlineLevel="0" collapsed="false">
      <c r="A159" s="27" t="e">
        <f aca="false">IF(AND(A158&lt;121+MAX(0,-h_Bestand,-h_B20,-h_1_O),A158&lt;&gt;""),A158+1,"")</f>
        <v>#REF!</v>
      </c>
      <c r="B159" s="27" t="e">
        <f aca="false">IF(AND($A158&lt;121+MAX(0,-h_Bestand,-h_B20,-h_1_O),$A158&lt;&gt;""),B158+1,"")</f>
        <v>#REF!</v>
      </c>
      <c r="C159" s="28" t="e">
        <f aca="false">IF($A159=121,1,IF($A159&gt;121,"",IF($A159&lt;(x+n),INDEX(Aggregattafel_2_O,$A159+1,Geschlecht),IF($A159=(x+n),INDEX(f,1,Geschlecht),IF(AND($A159&gt;(x+n),$A159&lt;(x+n+5)),INDEX(f,2,Geschlecht),1))*INDEX(Selektionstafel_2_O,$A159+1,Geschlecht))*EXP(-(INDEX(F_2_2_O,$A159+1,Geschlecht)*($B159-1999)+INDEX(G,$B159-1998,1)*(INDEX(F_1_2_O,$A159+1,Geschlecht)-INDEX(F_2_2_O,$A159+1,Geschlecht))))))</f>
        <v>#REF!</v>
      </c>
      <c r="D159" s="28" t="e">
        <f aca="false">IF($A159=121,1,IF($A159&gt;121,"",INDEX(Aggregattafel_2_O,$A159+1,Geschlecht)*EXP(-(INDEX(F_2_2_O,$A159+1,Geschlecht)*($B159-1999)+INDEX(G,$B159-1998,1)*(INDEX(F_1_2_O,$A159+1,Geschlecht)-INDEX(F_2_2_O,$A159+1,Geschlecht))))))</f>
        <v>#REF!</v>
      </c>
      <c r="E159" s="28" t="e">
        <f aca="false">IF($A159=121,1,IF($A159&gt;121,"",IF($A159&lt;(x+n),INDEX(Aggregattafel_Bestand,$A159+1,Geschlecht),IF($A159=(x+n),INDEX(f,1,Geschlecht),IF(AND($A159&gt;(x+n),$A159&lt;(x+n+5)),INDEX(f,2,Geschlecht),1))*INDEX(Selektionstafel_Bestand,$A159+1,Geschlecht))*EXP(-(INDEX(F_2_Bestand,$A159+1,Geschlecht)*($B159-1999)+INDEX(G,$B159-1998,1)*(INDEX(F_1_Bestand,$A159+1,Geschlecht)-INDEX(F_2_Bestand,$A159+1,Geschlecht))))))</f>
        <v>#REF!</v>
      </c>
      <c r="F159" s="28" t="e">
        <f aca="false">IF($A159=121,1,IF($A159&gt;121,"",INDEX(Aggregattafel_Bestand,$A159+1,Geschlecht)*EXP(-(INDEX(F_2_Bestand,$A159+1,Geschlecht)*($B159-1999)+INDEX(G,$B159-1998,1)*(INDEX(F_1_Bestand,$A159+1,Geschlecht)-INDEX(F_2_Bestand,$A159+1,Geschlecht))))))</f>
        <v>#REF!</v>
      </c>
      <c r="G159" s="28" t="e">
        <f aca="false">IF($A159=121-h_Bestand,1,IF($A159&gt;121-h_Bestand,"",INDEX(Grundtafel_Bestand,MAX(0,$A159+h_Bestand)+1,Geschlecht)))</f>
        <v>#REF!</v>
      </c>
      <c r="H159" s="28" t="e">
        <f aca="false">IF($A159=121,1,IF($A159&gt;121,"",IF($A159&lt;(x+n),INDEX(Aggregattafel_Bestand,$A159+1,Geschlecht),IF($A159=(x+n),INDEX(f,1,Geschlecht),IF(AND($A159&gt;(x+n),$A159&lt;(x+n+5)),INDEX(f,2,Geschlecht),1))*INDEX(Selektionstafel_Bestand,$A159+1,Geschlecht))*EXP(-INDEX(F_1_Bestand,$A159+1,Geschlecht)*($B159-1999))))</f>
        <v>#REF!</v>
      </c>
      <c r="I159" s="28" t="e">
        <f aca="false">IF($A159=121,1,IF($A159&gt;121,"",INDEX(Aggregattafel_Bestand,$A159+1,Geschlecht)*EXP(-INDEX(F_1_Bestand,$A159+1,Geschlecht)*($B159-1999))))</f>
        <v>#REF!</v>
      </c>
      <c r="J159" s="28" t="e">
        <f aca="false">IF($A159=121-h_B20,1,IF($A159&gt;121-h_B20,"",INDEX(Grundtafel_B20,MAX(0,$A159+h_B20)+1,Geschlecht)))</f>
        <v>#VALUE!</v>
      </c>
      <c r="K159" s="28" t="e">
        <f aca="false">IF($A159=121,1,IF($A159&gt;121,"",IF($A159&lt;(x+n),INDEX(Aggregattafel_1_O,$A159+1,Geschlecht),IF($A159=(x+n),INDEX(f,1,Geschlecht),IF(AND($A159&gt;(x+n),$A159&lt;(x+n+5)),INDEX(f,2,Geschlecht),1))*INDEX(Selektionstafel_1_O,$A159+1,Geschlecht))*EXP(-INDEX(F_1_O,$A159+1,Geschlecht)*($B159-1999))))</f>
        <v>#REF!</v>
      </c>
      <c r="L159" s="28" t="e">
        <f aca="false">IF($A159=121,1,IF($A159&gt;121,"",INDEX(Aggregattafel_1_O,$A159+1,Geschlecht)*EXP(-INDEX(F_1_O,$A159+1,Geschlecht)*($B159-1999))))</f>
        <v>#REF!</v>
      </c>
      <c r="M159" s="28" t="e">
        <f aca="false">IF($A159=121-h_1_O,1,IF($A159&gt;121-h_1_O,"",INDEX(Grundtafel_1_O,MAX(0,$A159+h_1_O)+1,Geschlecht)))</f>
        <v>#REF!</v>
      </c>
    </row>
  </sheetData>
  <dataValidations count="6">
    <dataValidation allowBlank="true" error="Es sind nur die Werte 1 und 2 zulässig" operator="between" showDropDown="true" showErrorMessage="true" showInputMessage="false" sqref="B6" type="list">
      <formula1>"1"</formula1>
      <formula2>0</formula2>
    </dataValidation>
    <dataValidation allowBlank="true" error="Es sind nur ganze Zahlen von 0 bis 100 zulässig.&#10;" operator="between" showDropDown="true" showErrorMessage="true" showInputMessage="false" sqref="B5" type="whole">
      <formula1>0</formula1>
      <formula2>100</formula2>
    </dataValidation>
    <dataValidation allowBlank="true" error="Für T_1 sind nur ganze Zahlen von 5 bis 1000 zulässig und T_1 muss kleiner als T_2 sein." operator="between" showDropDown="true" showErrorMessage="true" showInputMessage="false" sqref="B8" type="whole">
      <formula1>5</formula1>
      <formula2>MIN(1000,q_x_t_!B9-1)</formula2>
    </dataValidation>
    <dataValidation allowBlank="true" error="Für T_2 sind nur ganze Zahlen von 10 bis 1000 zulässig und T_2 muss größer als T_1 sein." operator="between" showDropDown="true" showErrorMessage="true" showInputMessage="false" sqref="B9" type="whole">
      <formula1>MAX(q_x_t_!B65544+1,10)</formula1>
      <formula2>1000</formula2>
    </dataValidation>
    <dataValidation allowBlank="true" error="Es sind nur ganze Zahlen von 1900 bis 2100 zulässig." operator="between" showDropDown="true" showErrorMessage="true" showInputMessage="false" sqref="B3" type="whole">
      <formula1>1900</formula1>
      <formula2>2100</formula2>
    </dataValidation>
    <dataValidation allowBlank="true" error="Es sind nur ganze Zahlen von 0 bis 120 zulässig." operator="between" showDropDown="true" showErrorMessage="true" showInputMessage="false" sqref="B4" type="whole">
      <formula1>0</formula1>
      <formula2>120</formula2>
    </dataValidation>
  </dataValidation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20" pageOrder="overThenDown"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126"/>
  <sheetViews>
    <sheetView windowProtection="false"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E10" activeCellId="0" sqref="E10"/>
    </sheetView>
  </sheetViews>
  <sheetFormatPr defaultRowHeight="14.1"/>
  <cols>
    <col collapsed="false" hidden="false" max="1" min="1" style="29" width="5.27551020408163"/>
    <col collapsed="false" hidden="false" max="3" min="2" style="4" width="14.4081632653061"/>
    <col collapsed="false" hidden="false" max="5" min="4" style="4" width="13.265306122449"/>
    <col collapsed="false" hidden="false" max="7" min="6" style="4" width="14.4081632653061"/>
    <col collapsed="false" hidden="false" max="9" min="8" style="4" width="13.265306122449"/>
    <col collapsed="false" hidden="false" max="11" min="10" style="4" width="14.4081632653061"/>
    <col collapsed="false" hidden="false" max="13" min="12" style="4" width="13.265306122449"/>
    <col collapsed="false" hidden="false" max="257" min="14" style="4" width="11.0408163265306"/>
  </cols>
  <sheetData>
    <row r="1" s="31" customFormat="true" ht="15" hidden="false" customHeight="false" outlineLevel="0" collapsed="false">
      <c r="A1" s="30"/>
      <c r="B1" s="30" t="s">
        <v>25</v>
      </c>
      <c r="C1" s="30" t="s">
        <v>25</v>
      </c>
      <c r="D1" s="30" t="s">
        <v>26</v>
      </c>
      <c r="E1" s="30" t="s">
        <v>26</v>
      </c>
      <c r="F1" s="30" t="s">
        <v>25</v>
      </c>
      <c r="G1" s="30" t="s">
        <v>25</v>
      </c>
      <c r="H1" s="30" t="s">
        <v>26</v>
      </c>
      <c r="I1" s="30" t="s">
        <v>26</v>
      </c>
      <c r="J1" s="30" t="s">
        <v>25</v>
      </c>
      <c r="K1" s="30" t="s">
        <v>25</v>
      </c>
      <c r="L1" s="30" t="s">
        <v>26</v>
      </c>
      <c r="M1" s="30" t="s">
        <v>26</v>
      </c>
    </row>
    <row r="2" s="31" customFormat="true" ht="15" hidden="false" customHeight="false" outlineLevel="0" collapsed="false">
      <c r="A2" s="30"/>
      <c r="B2" s="30" t="s">
        <v>32</v>
      </c>
      <c r="C2" s="30" t="s">
        <v>32</v>
      </c>
      <c r="D2" s="30" t="s">
        <v>32</v>
      </c>
      <c r="E2" s="30" t="s">
        <v>32</v>
      </c>
      <c r="F2" s="30" t="s">
        <v>32</v>
      </c>
      <c r="G2" s="30" t="s">
        <v>32</v>
      </c>
      <c r="H2" s="30" t="s">
        <v>32</v>
      </c>
      <c r="I2" s="30" t="s">
        <v>32</v>
      </c>
      <c r="J2" s="30" t="s">
        <v>32</v>
      </c>
      <c r="K2" s="30" t="s">
        <v>32</v>
      </c>
      <c r="L2" s="30" t="s">
        <v>32</v>
      </c>
      <c r="M2" s="30" t="s">
        <v>32</v>
      </c>
    </row>
    <row r="3" s="31" customFormat="true" ht="15" hidden="false" customHeight="false" outlineLevel="0" collapsed="false">
      <c r="A3" s="30"/>
      <c r="B3" s="30" t="s">
        <v>22</v>
      </c>
      <c r="C3" s="30" t="s">
        <v>22</v>
      </c>
      <c r="D3" s="30" t="s">
        <v>22</v>
      </c>
      <c r="E3" s="30" t="s">
        <v>22</v>
      </c>
      <c r="F3" s="30" t="s">
        <v>1</v>
      </c>
      <c r="G3" s="30" t="s">
        <v>1</v>
      </c>
      <c r="H3" s="30" t="s">
        <v>1</v>
      </c>
      <c r="I3" s="30" t="s">
        <v>1</v>
      </c>
      <c r="J3" s="30" t="s">
        <v>3</v>
      </c>
      <c r="K3" s="30" t="s">
        <v>3</v>
      </c>
      <c r="L3" s="30" t="s">
        <v>3</v>
      </c>
      <c r="M3" s="30" t="s">
        <v>3</v>
      </c>
    </row>
    <row r="4" s="31" customFormat="true" ht="15" hidden="false" customHeight="false" outlineLevel="0" collapsed="false">
      <c r="A4" s="30" t="s">
        <v>33</v>
      </c>
      <c r="B4" s="30" t="s">
        <v>34</v>
      </c>
      <c r="C4" s="30" t="s">
        <v>35</v>
      </c>
      <c r="D4" s="30" t="s">
        <v>34</v>
      </c>
      <c r="E4" s="30" t="s">
        <v>35</v>
      </c>
      <c r="F4" s="30" t="s">
        <v>34</v>
      </c>
      <c r="G4" s="30" t="s">
        <v>35</v>
      </c>
      <c r="H4" s="30" t="s">
        <v>34</v>
      </c>
      <c r="I4" s="30" t="s">
        <v>35</v>
      </c>
      <c r="J4" s="30" t="s">
        <v>34</v>
      </c>
      <c r="K4" s="30" t="s">
        <v>35</v>
      </c>
      <c r="L4" s="30" t="s">
        <v>34</v>
      </c>
      <c r="M4" s="30" t="s">
        <v>35</v>
      </c>
    </row>
    <row r="5" customFormat="false" ht="15" hidden="false" customHeight="false" outlineLevel="0" collapsed="false">
      <c r="A5" s="32" t="n">
        <v>0</v>
      </c>
      <c r="B5" s="33" t="n">
        <v>0.003018</v>
      </c>
      <c r="C5" s="33" t="n">
        <v>0.003053</v>
      </c>
      <c r="D5" s="34" t="n">
        <v>0.004076</v>
      </c>
      <c r="E5" s="34" t="n">
        <v>0.003226</v>
      </c>
      <c r="F5" s="33" t="n">
        <v>0.002829</v>
      </c>
      <c r="G5" s="33" t="n">
        <v>0.002833</v>
      </c>
      <c r="H5" s="33" t="n">
        <v>0.003821</v>
      </c>
      <c r="I5" s="33" t="n">
        <v>0.002993</v>
      </c>
      <c r="J5" s="34" t="n">
        <v>0.002546</v>
      </c>
      <c r="K5" s="34" t="n">
        <v>0.002549</v>
      </c>
      <c r="L5" s="33" t="n">
        <v>0.003439</v>
      </c>
      <c r="M5" s="33" t="n">
        <v>0.002694</v>
      </c>
    </row>
    <row r="6" customFormat="false" ht="15" hidden="false" customHeight="false" outlineLevel="0" collapsed="false">
      <c r="A6" s="32" t="n">
        <v>1</v>
      </c>
      <c r="B6" s="33" t="n">
        <v>0.000278</v>
      </c>
      <c r="C6" s="33" t="n">
        <v>0.000317</v>
      </c>
      <c r="D6" s="34" t="n">
        <v>0.000375</v>
      </c>
      <c r="E6" s="34" t="n">
        <v>0.000335</v>
      </c>
      <c r="F6" s="33" t="n">
        <v>0.00026</v>
      </c>
      <c r="G6" s="33" t="n">
        <v>0.000294</v>
      </c>
      <c r="H6" s="33" t="n">
        <v>0.000352</v>
      </c>
      <c r="I6" s="33" t="n">
        <v>0.000311</v>
      </c>
      <c r="J6" s="34" t="n">
        <v>0.000234</v>
      </c>
      <c r="K6" s="34" t="n">
        <v>0.000265</v>
      </c>
      <c r="L6" s="33" t="n">
        <v>0.000317</v>
      </c>
      <c r="M6" s="33" t="n">
        <v>0.00028</v>
      </c>
    </row>
    <row r="7" customFormat="false" ht="15" hidden="false" customHeight="false" outlineLevel="0" collapsed="false">
      <c r="A7" s="32" t="n">
        <v>2</v>
      </c>
      <c r="B7" s="33" t="n">
        <v>0.000187</v>
      </c>
      <c r="C7" s="33" t="n">
        <v>0.000182</v>
      </c>
      <c r="D7" s="34" t="n">
        <v>0.000253</v>
      </c>
      <c r="E7" s="34" t="n">
        <v>0.000192</v>
      </c>
      <c r="F7" s="33" t="n">
        <v>0.000176</v>
      </c>
      <c r="G7" s="33" t="n">
        <v>0.000169</v>
      </c>
      <c r="H7" s="33" t="n">
        <v>0.000237</v>
      </c>
      <c r="I7" s="33" t="n">
        <v>0.000178</v>
      </c>
      <c r="J7" s="34" t="n">
        <v>0.000158</v>
      </c>
      <c r="K7" s="34" t="n">
        <v>0.000152</v>
      </c>
      <c r="L7" s="33" t="n">
        <v>0.000214</v>
      </c>
      <c r="M7" s="33" t="n">
        <v>0.00016</v>
      </c>
    </row>
    <row r="8" customFormat="false" ht="15" hidden="false" customHeight="false" outlineLevel="0" collapsed="false">
      <c r="A8" s="32" t="n">
        <v>3</v>
      </c>
      <c r="B8" s="33" t="n">
        <v>0.000139</v>
      </c>
      <c r="C8" s="33" t="n">
        <v>0.00014</v>
      </c>
      <c r="D8" s="34" t="n">
        <v>0.000187</v>
      </c>
      <c r="E8" s="34" t="n">
        <v>0.000148</v>
      </c>
      <c r="F8" s="33" t="n">
        <v>0.00013</v>
      </c>
      <c r="G8" s="33" t="n">
        <v>0.00013</v>
      </c>
      <c r="H8" s="33" t="n">
        <v>0.000176</v>
      </c>
      <c r="I8" s="33" t="n">
        <v>0.000137</v>
      </c>
      <c r="J8" s="34" t="n">
        <v>0.000117</v>
      </c>
      <c r="K8" s="34" t="n">
        <v>0.000117</v>
      </c>
      <c r="L8" s="33" t="n">
        <v>0.000158</v>
      </c>
      <c r="M8" s="33" t="n">
        <v>0.000124</v>
      </c>
    </row>
    <row r="9" customFormat="false" ht="15" hidden="false" customHeight="false" outlineLevel="0" collapsed="false">
      <c r="A9" s="32" t="n">
        <v>4</v>
      </c>
      <c r="B9" s="33" t="n">
        <v>0.000107</v>
      </c>
      <c r="C9" s="33" t="n">
        <v>0.000114</v>
      </c>
      <c r="D9" s="34" t="n">
        <v>0.000145</v>
      </c>
      <c r="E9" s="34" t="n">
        <v>0.00012</v>
      </c>
      <c r="F9" s="33" t="n">
        <v>0.0001</v>
      </c>
      <c r="G9" s="33" t="n">
        <v>0.000106</v>
      </c>
      <c r="H9" s="33" t="n">
        <v>0.000136</v>
      </c>
      <c r="I9" s="33" t="n">
        <v>0.000112</v>
      </c>
      <c r="J9" s="34" t="n">
        <v>9E-005</v>
      </c>
      <c r="K9" s="34" t="n">
        <v>9.5E-005</v>
      </c>
      <c r="L9" s="33" t="n">
        <v>0.000122</v>
      </c>
      <c r="M9" s="33" t="n">
        <v>0.000101</v>
      </c>
    </row>
    <row r="10" customFormat="false" ht="15" hidden="false" customHeight="false" outlineLevel="0" collapsed="false">
      <c r="A10" s="32" t="n">
        <v>5</v>
      </c>
      <c r="B10" s="33" t="n">
        <v>9.5E-005</v>
      </c>
      <c r="C10" s="33" t="n">
        <v>8.9E-005</v>
      </c>
      <c r="D10" s="34" t="n">
        <v>0.000128</v>
      </c>
      <c r="E10" s="34" t="n">
        <v>9.4E-005</v>
      </c>
      <c r="F10" s="33" t="n">
        <v>8.9E-005</v>
      </c>
      <c r="G10" s="33" t="n">
        <v>8.2E-005</v>
      </c>
      <c r="H10" s="33" t="n">
        <v>0.00012</v>
      </c>
      <c r="I10" s="33" t="n">
        <v>8.7E-005</v>
      </c>
      <c r="J10" s="34" t="n">
        <v>8E-005</v>
      </c>
      <c r="K10" s="34" t="n">
        <v>7.4E-005</v>
      </c>
      <c r="L10" s="33" t="n">
        <v>0.000108</v>
      </c>
      <c r="M10" s="33" t="n">
        <v>7.8E-005</v>
      </c>
    </row>
    <row r="11" customFormat="false" ht="15" hidden="false" customHeight="false" outlineLevel="0" collapsed="false">
      <c r="A11" s="32" t="n">
        <v>6</v>
      </c>
      <c r="B11" s="33" t="n">
        <v>9E-005</v>
      </c>
      <c r="C11" s="33" t="n">
        <v>9.1E-005</v>
      </c>
      <c r="D11" s="34" t="n">
        <v>0.000121</v>
      </c>
      <c r="E11" s="34" t="n">
        <v>9.7E-005</v>
      </c>
      <c r="F11" s="33" t="n">
        <v>8.4E-005</v>
      </c>
      <c r="G11" s="33" t="n">
        <v>8.5E-005</v>
      </c>
      <c r="H11" s="33" t="n">
        <v>0.000114</v>
      </c>
      <c r="I11" s="33" t="n">
        <v>9E-005</v>
      </c>
      <c r="J11" s="34" t="n">
        <v>7.6E-005</v>
      </c>
      <c r="K11" s="34" t="n">
        <v>7.6E-005</v>
      </c>
      <c r="L11" s="33" t="n">
        <v>0.000102</v>
      </c>
      <c r="M11" s="33" t="n">
        <v>8.1E-005</v>
      </c>
    </row>
    <row r="12" customFormat="false" ht="15" hidden="false" customHeight="false" outlineLevel="0" collapsed="false">
      <c r="A12" s="32" t="n">
        <v>7</v>
      </c>
      <c r="B12" s="33" t="n">
        <v>7.7E-005</v>
      </c>
      <c r="C12" s="33" t="n">
        <v>9.1E-005</v>
      </c>
      <c r="D12" s="34" t="n">
        <v>0.000104</v>
      </c>
      <c r="E12" s="34" t="n">
        <v>9.6E-005</v>
      </c>
      <c r="F12" s="33" t="n">
        <v>7.2E-005</v>
      </c>
      <c r="G12" s="33" t="n">
        <v>8.4E-005</v>
      </c>
      <c r="H12" s="33" t="n">
        <v>9.7E-005</v>
      </c>
      <c r="I12" s="33" t="n">
        <v>8.9E-005</v>
      </c>
      <c r="J12" s="34" t="n">
        <v>6.5E-005</v>
      </c>
      <c r="K12" s="34" t="n">
        <v>7.6E-005</v>
      </c>
      <c r="L12" s="33" t="n">
        <v>8.7E-005</v>
      </c>
      <c r="M12" s="33" t="n">
        <v>8E-005</v>
      </c>
    </row>
    <row r="13" customFormat="false" ht="15" hidden="false" customHeight="false" outlineLevel="0" collapsed="false">
      <c r="A13" s="32" t="n">
        <v>8</v>
      </c>
      <c r="B13" s="33" t="n">
        <v>8.7E-005</v>
      </c>
      <c r="C13" s="33" t="n">
        <v>7.8E-005</v>
      </c>
      <c r="D13" s="34" t="n">
        <v>0.000117</v>
      </c>
      <c r="E13" s="34" t="n">
        <v>8.2E-005</v>
      </c>
      <c r="F13" s="33" t="n">
        <v>8.1E-005</v>
      </c>
      <c r="G13" s="33" t="n">
        <v>7.2E-005</v>
      </c>
      <c r="H13" s="33" t="n">
        <v>0.00011</v>
      </c>
      <c r="I13" s="33" t="n">
        <v>7.6E-005</v>
      </c>
      <c r="J13" s="34" t="n">
        <v>7.3E-005</v>
      </c>
      <c r="K13" s="34" t="n">
        <v>6.5E-005</v>
      </c>
      <c r="L13" s="33" t="n">
        <v>9.9E-005</v>
      </c>
      <c r="M13" s="33" t="n">
        <v>6.9E-005</v>
      </c>
    </row>
    <row r="14" customFormat="false" ht="15" hidden="false" customHeight="false" outlineLevel="0" collapsed="false">
      <c r="A14" s="32" t="n">
        <v>9</v>
      </c>
      <c r="B14" s="33" t="n">
        <v>7.4E-005</v>
      </c>
      <c r="C14" s="33" t="n">
        <v>7.7E-005</v>
      </c>
      <c r="D14" s="34" t="n">
        <v>0.0001</v>
      </c>
      <c r="E14" s="34" t="n">
        <v>8.2E-005</v>
      </c>
      <c r="F14" s="33" t="n">
        <v>6.9E-005</v>
      </c>
      <c r="G14" s="33" t="n">
        <v>7.2E-005</v>
      </c>
      <c r="H14" s="33" t="n">
        <v>9.3E-005</v>
      </c>
      <c r="I14" s="33" t="n">
        <v>7.6E-005</v>
      </c>
      <c r="J14" s="34" t="n">
        <v>6.2E-005</v>
      </c>
      <c r="K14" s="34" t="n">
        <v>6.5E-005</v>
      </c>
      <c r="L14" s="33" t="n">
        <v>8.4E-005</v>
      </c>
      <c r="M14" s="33" t="n">
        <v>6.8E-005</v>
      </c>
    </row>
    <row r="15" customFormat="false" ht="15" hidden="false" customHeight="false" outlineLevel="0" collapsed="false">
      <c r="A15" s="32" t="n">
        <v>10</v>
      </c>
      <c r="B15" s="33" t="n">
        <v>7.3E-005</v>
      </c>
      <c r="C15" s="33" t="n">
        <v>7.5E-005</v>
      </c>
      <c r="D15" s="34" t="n">
        <v>9.8E-005</v>
      </c>
      <c r="E15" s="34" t="n">
        <v>7.9E-005</v>
      </c>
      <c r="F15" s="33" t="n">
        <v>6.8E-005</v>
      </c>
      <c r="G15" s="33" t="n">
        <v>6.9E-005</v>
      </c>
      <c r="H15" s="33" t="n">
        <v>9.2E-005</v>
      </c>
      <c r="I15" s="33" t="n">
        <v>7.3E-005</v>
      </c>
      <c r="J15" s="34" t="n">
        <v>6.1E-005</v>
      </c>
      <c r="K15" s="34" t="n">
        <v>6.2E-005</v>
      </c>
      <c r="L15" s="33" t="n">
        <v>8.3E-005</v>
      </c>
      <c r="M15" s="33" t="n">
        <v>6.6E-005</v>
      </c>
    </row>
    <row r="16" customFormat="false" ht="15" hidden="false" customHeight="false" outlineLevel="0" collapsed="false">
      <c r="A16" s="32" t="n">
        <v>11</v>
      </c>
      <c r="B16" s="33" t="n">
        <v>8.6E-005</v>
      </c>
      <c r="C16" s="33" t="n">
        <v>8.1E-005</v>
      </c>
      <c r="D16" s="34" t="n">
        <v>0.000117</v>
      </c>
      <c r="E16" s="34" t="n">
        <v>8.5E-005</v>
      </c>
      <c r="F16" s="33" t="n">
        <v>8.1E-005</v>
      </c>
      <c r="G16" s="33" t="n">
        <v>7.5E-005</v>
      </c>
      <c r="H16" s="33" t="n">
        <v>0.000109</v>
      </c>
      <c r="I16" s="33" t="n">
        <v>7.9E-005</v>
      </c>
      <c r="J16" s="34" t="n">
        <v>7.3E-005</v>
      </c>
      <c r="K16" s="34" t="n">
        <v>6.7E-005</v>
      </c>
      <c r="L16" s="33" t="n">
        <v>9.8E-005</v>
      </c>
      <c r="M16" s="33" t="n">
        <v>7.1E-005</v>
      </c>
    </row>
    <row r="17" customFormat="false" ht="15" hidden="false" customHeight="false" outlineLevel="0" collapsed="false">
      <c r="A17" s="32" t="n">
        <v>12</v>
      </c>
      <c r="B17" s="33" t="n">
        <v>9.1E-005</v>
      </c>
      <c r="C17" s="33" t="n">
        <v>8.5E-005</v>
      </c>
      <c r="D17" s="34" t="n">
        <v>0.000123</v>
      </c>
      <c r="E17" s="34" t="n">
        <v>9E-005</v>
      </c>
      <c r="F17" s="33" t="n">
        <v>8.5E-005</v>
      </c>
      <c r="G17" s="33" t="n">
        <v>7.9E-005</v>
      </c>
      <c r="H17" s="33" t="n">
        <v>0.000115</v>
      </c>
      <c r="I17" s="33" t="n">
        <v>8.3E-005</v>
      </c>
      <c r="J17" s="34" t="n">
        <v>7.7E-005</v>
      </c>
      <c r="K17" s="34" t="n">
        <v>7.1E-005</v>
      </c>
      <c r="L17" s="33" t="n">
        <v>0.000104</v>
      </c>
      <c r="M17" s="33" t="n">
        <v>7.5E-005</v>
      </c>
    </row>
    <row r="18" customFormat="false" ht="15" hidden="false" customHeight="false" outlineLevel="0" collapsed="false">
      <c r="A18" s="32" t="n">
        <v>13</v>
      </c>
      <c r="B18" s="33" t="n">
        <v>0.0001</v>
      </c>
      <c r="C18" s="33" t="n">
        <v>8.9E-005</v>
      </c>
      <c r="D18" s="34" t="n">
        <v>0.000135</v>
      </c>
      <c r="E18" s="34" t="n">
        <v>9.4E-005</v>
      </c>
      <c r="F18" s="33" t="n">
        <v>9.4E-005</v>
      </c>
      <c r="G18" s="33" t="n">
        <v>8.3E-005</v>
      </c>
      <c r="H18" s="33" t="n">
        <v>0.000127</v>
      </c>
      <c r="I18" s="33" t="n">
        <v>8.8E-005</v>
      </c>
      <c r="J18" s="34" t="n">
        <v>8.4E-005</v>
      </c>
      <c r="K18" s="34" t="n">
        <v>7.5E-005</v>
      </c>
      <c r="L18" s="33" t="n">
        <v>0.000114</v>
      </c>
      <c r="M18" s="33" t="n">
        <v>7.9E-005</v>
      </c>
    </row>
    <row r="19" customFormat="false" ht="15" hidden="false" customHeight="false" outlineLevel="0" collapsed="false">
      <c r="A19" s="32" t="n">
        <v>14</v>
      </c>
      <c r="B19" s="33" t="n">
        <v>0.000122</v>
      </c>
      <c r="C19" s="33" t="n">
        <v>0.000104</v>
      </c>
      <c r="D19" s="34" t="n">
        <v>0.000165</v>
      </c>
      <c r="E19" s="34" t="n">
        <v>0.00011</v>
      </c>
      <c r="F19" s="33" t="n">
        <v>0.000115</v>
      </c>
      <c r="G19" s="33" t="n">
        <v>9.7E-005</v>
      </c>
      <c r="H19" s="33" t="n">
        <v>0.000155</v>
      </c>
      <c r="I19" s="33" t="n">
        <v>0.000102</v>
      </c>
      <c r="J19" s="34" t="n">
        <v>0.000103</v>
      </c>
      <c r="K19" s="34" t="n">
        <v>8.7E-005</v>
      </c>
      <c r="L19" s="33" t="n">
        <v>0.00014</v>
      </c>
      <c r="M19" s="33" t="n">
        <v>9.2E-005</v>
      </c>
    </row>
    <row r="20" customFormat="false" ht="15" hidden="false" customHeight="false" outlineLevel="0" collapsed="false">
      <c r="A20" s="32" t="n">
        <v>15</v>
      </c>
      <c r="B20" s="33" t="n">
        <v>0.000169</v>
      </c>
      <c r="C20" s="33" t="n">
        <v>0.000136</v>
      </c>
      <c r="D20" s="34" t="n">
        <v>0.000228</v>
      </c>
      <c r="E20" s="34" t="n">
        <v>0.000144</v>
      </c>
      <c r="F20" s="33" t="n">
        <v>0.000158</v>
      </c>
      <c r="G20" s="33" t="n">
        <v>0.000127</v>
      </c>
      <c r="H20" s="33" t="n">
        <v>0.000214</v>
      </c>
      <c r="I20" s="33" t="n">
        <v>0.000134</v>
      </c>
      <c r="J20" s="34" t="n">
        <v>0.000142</v>
      </c>
      <c r="K20" s="34" t="n">
        <v>0.000114</v>
      </c>
      <c r="L20" s="33" t="n">
        <v>0.000192</v>
      </c>
      <c r="M20" s="33" t="n">
        <v>0.00012</v>
      </c>
    </row>
    <row r="21" customFormat="false" ht="15" hidden="false" customHeight="false" outlineLevel="0" collapsed="false">
      <c r="A21" s="32" t="n">
        <v>16</v>
      </c>
      <c r="B21" s="33" t="n">
        <v>0.000243</v>
      </c>
      <c r="C21" s="33" t="n">
        <v>0.000164</v>
      </c>
      <c r="D21" s="34" t="n">
        <v>0.000328</v>
      </c>
      <c r="E21" s="34" t="n">
        <v>0.000173</v>
      </c>
      <c r="F21" s="33" t="n">
        <v>0.000227</v>
      </c>
      <c r="G21" s="33" t="n">
        <v>0.000152</v>
      </c>
      <c r="H21" s="33" t="n">
        <v>0.000307</v>
      </c>
      <c r="I21" s="33" t="n">
        <v>0.000161</v>
      </c>
      <c r="J21" s="34" t="n">
        <v>0.000205</v>
      </c>
      <c r="K21" s="34" t="n">
        <v>0.000137</v>
      </c>
      <c r="L21" s="33" t="n">
        <v>0.000276</v>
      </c>
      <c r="M21" s="33" t="n">
        <v>0.000144</v>
      </c>
    </row>
    <row r="22" customFormat="false" ht="15" hidden="false" customHeight="false" outlineLevel="0" collapsed="false">
      <c r="A22" s="32" t="n">
        <v>17</v>
      </c>
      <c r="B22" s="33" t="n">
        <v>0.00032</v>
      </c>
      <c r="C22" s="33" t="n">
        <v>0.000188</v>
      </c>
      <c r="D22" s="34" t="n">
        <v>0.000432</v>
      </c>
      <c r="E22" s="34" t="n">
        <v>0.000199</v>
      </c>
      <c r="F22" s="33" t="n">
        <v>0.0003</v>
      </c>
      <c r="G22" s="33" t="n">
        <v>0.000175</v>
      </c>
      <c r="H22" s="33" t="n">
        <v>0.000405</v>
      </c>
      <c r="I22" s="33" t="n">
        <v>0.000185</v>
      </c>
      <c r="J22" s="34" t="n">
        <v>0.00027</v>
      </c>
      <c r="K22" s="34" t="n">
        <v>0.000157</v>
      </c>
      <c r="L22" s="33" t="n">
        <v>0.000364</v>
      </c>
      <c r="M22" s="33" t="n">
        <v>0.000166</v>
      </c>
    </row>
    <row r="23" customFormat="false" ht="15" hidden="false" customHeight="false" outlineLevel="0" collapsed="false">
      <c r="A23" s="32" t="n">
        <v>18</v>
      </c>
      <c r="B23" s="33" t="n">
        <v>0.000523</v>
      </c>
      <c r="C23" s="33" t="n">
        <v>0.000267</v>
      </c>
      <c r="D23" s="34" t="n">
        <v>0.000707</v>
      </c>
      <c r="E23" s="34" t="n">
        <v>0.000282</v>
      </c>
      <c r="F23" s="33" t="n">
        <v>0.000491</v>
      </c>
      <c r="G23" s="33" t="n">
        <v>0.000248</v>
      </c>
      <c r="H23" s="33" t="n">
        <v>0.000663</v>
      </c>
      <c r="I23" s="33" t="n">
        <v>0.000262</v>
      </c>
      <c r="J23" s="34" t="n">
        <v>0.000442</v>
      </c>
      <c r="K23" s="34" t="n">
        <v>0.000223</v>
      </c>
      <c r="L23" s="33" t="n">
        <v>0.000596</v>
      </c>
      <c r="M23" s="33" t="n">
        <v>0.000235</v>
      </c>
    </row>
    <row r="24" customFormat="false" ht="15" hidden="false" customHeight="false" outlineLevel="0" collapsed="false">
      <c r="A24" s="32" t="n">
        <v>19</v>
      </c>
      <c r="B24" s="33" t="n">
        <v>0.000553</v>
      </c>
      <c r="C24" s="33" t="n">
        <v>0.000269</v>
      </c>
      <c r="D24" s="34" t="n">
        <v>0.000747</v>
      </c>
      <c r="E24" s="34" t="n">
        <v>0.000285</v>
      </c>
      <c r="F24" s="33" t="n">
        <v>0.000518</v>
      </c>
      <c r="G24" s="33" t="n">
        <v>0.00025</v>
      </c>
      <c r="H24" s="33" t="n">
        <v>0.0007</v>
      </c>
      <c r="I24" s="33" t="n">
        <v>0.000264</v>
      </c>
      <c r="J24" s="34" t="n">
        <v>0.000467</v>
      </c>
      <c r="K24" s="34" t="n">
        <v>0.000225</v>
      </c>
      <c r="L24" s="33" t="n">
        <v>0.00063</v>
      </c>
      <c r="M24" s="33" t="n">
        <v>0.000238</v>
      </c>
    </row>
    <row r="25" customFormat="false" ht="15" hidden="false" customHeight="false" outlineLevel="0" collapsed="false">
      <c r="A25" s="32" t="n">
        <v>20</v>
      </c>
      <c r="B25" s="33" t="n">
        <v>0.00055</v>
      </c>
      <c r="C25" s="33" t="n">
        <v>0.00026</v>
      </c>
      <c r="D25" s="34" t="n">
        <v>0.000743</v>
      </c>
      <c r="E25" s="34" t="n">
        <v>0.000275</v>
      </c>
      <c r="F25" s="33" t="n">
        <v>0.000516</v>
      </c>
      <c r="G25" s="33" t="n">
        <v>0.000242</v>
      </c>
      <c r="H25" s="33" t="n">
        <v>0.000697</v>
      </c>
      <c r="I25" s="33" t="n">
        <v>0.000255</v>
      </c>
      <c r="J25" s="34" t="n">
        <v>0.000464</v>
      </c>
      <c r="K25" s="34" t="n">
        <v>0.000218</v>
      </c>
      <c r="L25" s="33" t="n">
        <v>0.000627</v>
      </c>
      <c r="M25" s="33" t="n">
        <v>0.00023</v>
      </c>
    </row>
    <row r="26" customFormat="false" ht="15" hidden="false" customHeight="false" outlineLevel="0" collapsed="false">
      <c r="A26" s="32" t="n">
        <v>21</v>
      </c>
      <c r="B26" s="33" t="n">
        <v>0.000558</v>
      </c>
      <c r="C26" s="33" t="n">
        <v>0.000239</v>
      </c>
      <c r="D26" s="34" t="n">
        <v>0.000754</v>
      </c>
      <c r="E26" s="34" t="n">
        <v>0.000252</v>
      </c>
      <c r="F26" s="33" t="n">
        <v>0.000523</v>
      </c>
      <c r="G26" s="33" t="n">
        <v>0.000222</v>
      </c>
      <c r="H26" s="33" t="n">
        <v>0.000707</v>
      </c>
      <c r="I26" s="33" t="n">
        <v>0.000234</v>
      </c>
      <c r="J26" s="34" t="n">
        <v>0.000471</v>
      </c>
      <c r="K26" s="34" t="n">
        <v>0.000199</v>
      </c>
      <c r="L26" s="33" t="n">
        <v>0.000636</v>
      </c>
      <c r="M26" s="33" t="n">
        <v>0.000211</v>
      </c>
    </row>
    <row r="27" customFormat="false" ht="15" hidden="false" customHeight="false" outlineLevel="0" collapsed="false">
      <c r="A27" s="32" t="n">
        <v>22</v>
      </c>
      <c r="B27" s="33" t="n">
        <v>0.000548</v>
      </c>
      <c r="C27" s="33" t="n">
        <v>0.000243</v>
      </c>
      <c r="D27" s="34" t="n">
        <v>0.000741</v>
      </c>
      <c r="E27" s="34" t="n">
        <v>0.000257</v>
      </c>
      <c r="F27" s="33" t="n">
        <v>0.000514</v>
      </c>
      <c r="G27" s="33" t="n">
        <v>0.000226</v>
      </c>
      <c r="H27" s="33" t="n">
        <v>0.000694</v>
      </c>
      <c r="I27" s="33" t="n">
        <v>0.000238</v>
      </c>
      <c r="J27" s="34" t="n">
        <v>0.000463</v>
      </c>
      <c r="K27" s="34" t="n">
        <v>0.000203</v>
      </c>
      <c r="L27" s="33" t="n">
        <v>0.000625</v>
      </c>
      <c r="M27" s="33" t="n">
        <v>0.000215</v>
      </c>
    </row>
    <row r="28" customFormat="false" ht="15" hidden="false" customHeight="false" outlineLevel="0" collapsed="false">
      <c r="A28" s="32" t="n">
        <v>23</v>
      </c>
      <c r="B28" s="33" t="n">
        <v>0.000563</v>
      </c>
      <c r="C28" s="33" t="n">
        <v>0.000227</v>
      </c>
      <c r="D28" s="34" t="n">
        <v>0.000761</v>
      </c>
      <c r="E28" s="34" t="n">
        <v>0.00024</v>
      </c>
      <c r="F28" s="33" t="n">
        <v>0.000528</v>
      </c>
      <c r="G28" s="33" t="n">
        <v>0.000211</v>
      </c>
      <c r="H28" s="33" t="n">
        <v>0.000713</v>
      </c>
      <c r="I28" s="33" t="n">
        <v>0.000223</v>
      </c>
      <c r="J28" s="34" t="n">
        <v>0.000475</v>
      </c>
      <c r="K28" s="34" t="n">
        <v>0.00019</v>
      </c>
      <c r="L28" s="33" t="n">
        <v>0.000642</v>
      </c>
      <c r="M28" s="33" t="n">
        <v>0.000201</v>
      </c>
    </row>
    <row r="29" customFormat="false" ht="15" hidden="false" customHeight="false" outlineLevel="0" collapsed="false">
      <c r="A29" s="32" t="n">
        <v>24</v>
      </c>
      <c r="B29" s="33" t="n">
        <v>0.000546</v>
      </c>
      <c r="C29" s="33" t="n">
        <v>0.000251</v>
      </c>
      <c r="D29" s="34" t="n">
        <v>0.000737</v>
      </c>
      <c r="E29" s="34" t="n">
        <v>0.000266</v>
      </c>
      <c r="F29" s="33" t="n">
        <v>0.000512</v>
      </c>
      <c r="G29" s="33" t="n">
        <v>0.000233</v>
      </c>
      <c r="H29" s="33" t="n">
        <v>0.000691</v>
      </c>
      <c r="I29" s="33" t="n">
        <v>0.000246</v>
      </c>
      <c r="J29" s="34" t="n">
        <v>0.00046</v>
      </c>
      <c r="K29" s="34" t="n">
        <v>0.00021</v>
      </c>
      <c r="L29" s="33" t="n">
        <v>0.000622</v>
      </c>
      <c r="M29" s="33" t="n">
        <v>0.000222</v>
      </c>
    </row>
    <row r="30" customFormat="false" ht="15" hidden="false" customHeight="false" outlineLevel="0" collapsed="false">
      <c r="A30" s="32" t="n">
        <v>25</v>
      </c>
      <c r="B30" s="33" t="n">
        <v>0.000541</v>
      </c>
      <c r="C30" s="33" t="n">
        <v>0.000255</v>
      </c>
      <c r="D30" s="34" t="n">
        <v>0.000731</v>
      </c>
      <c r="E30" s="34" t="n">
        <v>0.00027</v>
      </c>
      <c r="F30" s="33" t="n">
        <v>0.000508</v>
      </c>
      <c r="G30" s="33" t="n">
        <v>0.000237</v>
      </c>
      <c r="H30" s="33" t="n">
        <v>0.000686</v>
      </c>
      <c r="I30" s="33" t="n">
        <v>0.00025</v>
      </c>
      <c r="J30" s="34" t="n">
        <v>0.000457</v>
      </c>
      <c r="K30" s="34" t="n">
        <v>0.000213</v>
      </c>
      <c r="L30" s="33" t="n">
        <v>0.000617</v>
      </c>
      <c r="M30" s="33" t="n">
        <v>0.000225</v>
      </c>
    </row>
    <row r="31" customFormat="false" ht="15" hidden="false" customHeight="false" outlineLevel="0" collapsed="false">
      <c r="A31" s="32" t="n">
        <v>26</v>
      </c>
      <c r="B31" s="33" t="n">
        <v>0.00054</v>
      </c>
      <c r="C31" s="33" t="n">
        <v>0.000255</v>
      </c>
      <c r="D31" s="34" t="n">
        <v>0.00073</v>
      </c>
      <c r="E31" s="34" t="n">
        <v>0.00027</v>
      </c>
      <c r="F31" s="33" t="n">
        <v>0.000506</v>
      </c>
      <c r="G31" s="33" t="n">
        <v>0.000237</v>
      </c>
      <c r="H31" s="33" t="n">
        <v>0.000684</v>
      </c>
      <c r="I31" s="33" t="n">
        <v>0.00025</v>
      </c>
      <c r="J31" s="34" t="n">
        <v>0.000456</v>
      </c>
      <c r="K31" s="34" t="n">
        <v>0.000213</v>
      </c>
      <c r="L31" s="33" t="n">
        <v>0.000616</v>
      </c>
      <c r="M31" s="33" t="n">
        <v>0.000225</v>
      </c>
    </row>
    <row r="32" customFormat="false" ht="15" hidden="false" customHeight="false" outlineLevel="0" collapsed="false">
      <c r="A32" s="32" t="n">
        <v>27</v>
      </c>
      <c r="B32" s="33" t="n">
        <v>0.000558</v>
      </c>
      <c r="C32" s="33" t="n">
        <v>0.000266</v>
      </c>
      <c r="D32" s="34" t="n">
        <v>0.000743</v>
      </c>
      <c r="E32" s="34" t="n">
        <v>0.000281</v>
      </c>
      <c r="F32" s="33" t="n">
        <v>0.000523</v>
      </c>
      <c r="G32" s="33" t="n">
        <v>0.000247</v>
      </c>
      <c r="H32" s="33" t="n">
        <v>0.000697</v>
      </c>
      <c r="I32" s="33" t="n">
        <v>0.000261</v>
      </c>
      <c r="J32" s="34" t="n">
        <v>0.000471</v>
      </c>
      <c r="K32" s="34" t="n">
        <v>0.000222</v>
      </c>
      <c r="L32" s="33" t="n">
        <v>0.000627</v>
      </c>
      <c r="M32" s="33" t="n">
        <v>0.000235</v>
      </c>
    </row>
    <row r="33" customFormat="false" ht="15" hidden="false" customHeight="false" outlineLevel="0" collapsed="false">
      <c r="A33" s="32" t="n">
        <v>28</v>
      </c>
      <c r="B33" s="33" t="n">
        <v>0.000574</v>
      </c>
      <c r="C33" s="33" t="n">
        <v>0.000293</v>
      </c>
      <c r="D33" s="34" t="n">
        <v>0.000726</v>
      </c>
      <c r="E33" s="34" t="n">
        <v>0.000309</v>
      </c>
      <c r="F33" s="33" t="n">
        <v>0.000538</v>
      </c>
      <c r="G33" s="33" t="n">
        <v>0.000272</v>
      </c>
      <c r="H33" s="33" t="n">
        <v>0.000681</v>
      </c>
      <c r="I33" s="33" t="n">
        <v>0.000287</v>
      </c>
      <c r="J33" s="34" t="n">
        <v>0.000485</v>
      </c>
      <c r="K33" s="34" t="n">
        <v>0.000244</v>
      </c>
      <c r="L33" s="33" t="n">
        <v>0.000613</v>
      </c>
      <c r="M33" s="33" t="n">
        <v>0.000258</v>
      </c>
    </row>
    <row r="34" customFormat="false" ht="15" hidden="false" customHeight="false" outlineLevel="0" collapsed="false">
      <c r="A34" s="32" t="n">
        <v>29</v>
      </c>
      <c r="B34" s="33" t="n">
        <v>0.000595</v>
      </c>
      <c r="C34" s="33" t="n">
        <v>0.000317</v>
      </c>
      <c r="D34" s="34" t="n">
        <v>0.000715</v>
      </c>
      <c r="E34" s="34" t="n">
        <v>0.000335</v>
      </c>
      <c r="F34" s="33" t="n">
        <v>0.000557</v>
      </c>
      <c r="G34" s="33" t="n">
        <v>0.000294</v>
      </c>
      <c r="H34" s="33" t="n">
        <v>0.00067</v>
      </c>
      <c r="I34" s="33" t="n">
        <v>0.000311</v>
      </c>
      <c r="J34" s="34" t="n">
        <v>0.000502</v>
      </c>
      <c r="K34" s="34" t="n">
        <v>0.000265</v>
      </c>
      <c r="L34" s="33" t="n">
        <v>0.000603</v>
      </c>
      <c r="M34" s="33" t="n">
        <v>0.00028</v>
      </c>
    </row>
    <row r="35" customFormat="false" ht="15" hidden="false" customHeight="false" outlineLevel="0" collapsed="false">
      <c r="A35" s="32" t="n">
        <v>30</v>
      </c>
      <c r="B35" s="33" t="n">
        <v>0.00061</v>
      </c>
      <c r="C35" s="33" t="n">
        <v>0.000329</v>
      </c>
      <c r="D35" s="34" t="n">
        <v>0.000709</v>
      </c>
      <c r="E35" s="34" t="n">
        <v>0.000348</v>
      </c>
      <c r="F35" s="33" t="n">
        <v>0.000572</v>
      </c>
      <c r="G35" s="33" t="n">
        <v>0.000306</v>
      </c>
      <c r="H35" s="33" t="n">
        <v>0.000665</v>
      </c>
      <c r="I35" s="33" t="n">
        <v>0.000323</v>
      </c>
      <c r="J35" s="34" t="n">
        <v>0.000515</v>
      </c>
      <c r="K35" s="34" t="n">
        <v>0.000275</v>
      </c>
      <c r="L35" s="33" t="n">
        <v>0.000598</v>
      </c>
      <c r="M35" s="33" t="n">
        <v>0.000291</v>
      </c>
    </row>
    <row r="36" customFormat="false" ht="15" hidden="false" customHeight="false" outlineLevel="0" collapsed="false">
      <c r="A36" s="32" t="n">
        <v>31</v>
      </c>
      <c r="B36" s="33" t="n">
        <v>0.000647</v>
      </c>
      <c r="C36" s="33" t="n">
        <v>0.00035</v>
      </c>
      <c r="D36" s="34" t="n">
        <v>0.000717</v>
      </c>
      <c r="E36" s="34" t="n">
        <v>0.000361</v>
      </c>
      <c r="F36" s="33" t="n">
        <v>0.000606</v>
      </c>
      <c r="G36" s="33" t="n">
        <v>0.000325</v>
      </c>
      <c r="H36" s="33" t="n">
        <v>0.000672</v>
      </c>
      <c r="I36" s="33" t="n">
        <v>0.000335</v>
      </c>
      <c r="J36" s="34" t="n">
        <v>0.000546</v>
      </c>
      <c r="K36" s="34" t="n">
        <v>0.000292</v>
      </c>
      <c r="L36" s="33" t="n">
        <v>0.000605</v>
      </c>
      <c r="M36" s="33" t="n">
        <v>0.000302</v>
      </c>
    </row>
    <row r="37" customFormat="false" ht="15" hidden="false" customHeight="false" outlineLevel="0" collapsed="false">
      <c r="A37" s="32" t="n">
        <v>32</v>
      </c>
      <c r="B37" s="33" t="n">
        <v>0.000674</v>
      </c>
      <c r="C37" s="33" t="n">
        <v>0.000394</v>
      </c>
      <c r="D37" s="34" t="n">
        <v>0.000742</v>
      </c>
      <c r="E37" s="34" t="n">
        <v>0.000381</v>
      </c>
      <c r="F37" s="33" t="n">
        <v>0.000632</v>
      </c>
      <c r="G37" s="33" t="n">
        <v>0.000365</v>
      </c>
      <c r="H37" s="33" t="n">
        <v>0.000695</v>
      </c>
      <c r="I37" s="33" t="n">
        <v>0.000353</v>
      </c>
      <c r="J37" s="34" t="n">
        <v>0.000568</v>
      </c>
      <c r="K37" s="34" t="n">
        <v>0.000329</v>
      </c>
      <c r="L37" s="33" t="n">
        <v>0.000626</v>
      </c>
      <c r="M37" s="33" t="n">
        <v>0.000318</v>
      </c>
    </row>
    <row r="38" customFormat="false" ht="15" hidden="false" customHeight="false" outlineLevel="0" collapsed="false">
      <c r="A38" s="32" t="n">
        <v>33</v>
      </c>
      <c r="B38" s="33" t="n">
        <v>0.000712</v>
      </c>
      <c r="C38" s="33" t="n">
        <v>0.000427</v>
      </c>
      <c r="D38" s="34" t="n">
        <v>0.000786</v>
      </c>
      <c r="E38" s="34" t="n">
        <v>0.000413</v>
      </c>
      <c r="F38" s="33" t="n">
        <v>0.000668</v>
      </c>
      <c r="G38" s="33" t="n">
        <v>0.000396</v>
      </c>
      <c r="H38" s="33" t="n">
        <v>0.000736</v>
      </c>
      <c r="I38" s="33" t="n">
        <v>0.000383</v>
      </c>
      <c r="J38" s="34" t="n">
        <v>0.000601</v>
      </c>
      <c r="K38" s="34" t="n">
        <v>0.000357</v>
      </c>
      <c r="L38" s="33" t="n">
        <v>0.000663</v>
      </c>
      <c r="M38" s="33" t="n">
        <v>0.000344</v>
      </c>
    </row>
    <row r="39" customFormat="false" ht="15" hidden="false" customHeight="false" outlineLevel="0" collapsed="false">
      <c r="A39" s="32" t="n">
        <v>34</v>
      </c>
      <c r="B39" s="33" t="n">
        <v>0.000774</v>
      </c>
      <c r="C39" s="33" t="n">
        <v>0.00048</v>
      </c>
      <c r="D39" s="34" t="n">
        <v>0.000845</v>
      </c>
      <c r="E39" s="34" t="n">
        <v>0.000461</v>
      </c>
      <c r="F39" s="33" t="n">
        <v>0.000726</v>
      </c>
      <c r="G39" s="33" t="n">
        <v>0.000445</v>
      </c>
      <c r="H39" s="33" t="n">
        <v>0.000792</v>
      </c>
      <c r="I39" s="33" t="n">
        <v>0.000427</v>
      </c>
      <c r="J39" s="34" t="n">
        <v>0.000653</v>
      </c>
      <c r="K39" s="34" t="n">
        <v>0.000401</v>
      </c>
      <c r="L39" s="33" t="n">
        <v>0.000713</v>
      </c>
      <c r="M39" s="33" t="n">
        <v>0.000385</v>
      </c>
    </row>
    <row r="40" customFormat="false" ht="15" hidden="false" customHeight="false" outlineLevel="0" collapsed="false">
      <c r="A40" s="32" t="n">
        <v>35</v>
      </c>
      <c r="B40" s="33" t="n">
        <v>0.000826</v>
      </c>
      <c r="C40" s="33" t="n">
        <v>0.000533</v>
      </c>
      <c r="D40" s="34" t="n">
        <v>0.000918</v>
      </c>
      <c r="E40" s="34" t="n">
        <v>0.000519</v>
      </c>
      <c r="F40" s="33" t="n">
        <v>0.000774</v>
      </c>
      <c r="G40" s="33" t="n">
        <v>0.000494</v>
      </c>
      <c r="H40" s="33" t="n">
        <v>0.000861</v>
      </c>
      <c r="I40" s="33" t="n">
        <v>0.000482</v>
      </c>
      <c r="J40" s="34" t="n">
        <v>0.000697</v>
      </c>
      <c r="K40" s="34" t="n">
        <v>0.000445</v>
      </c>
      <c r="L40" s="33" t="n">
        <v>0.000775</v>
      </c>
      <c r="M40" s="33" t="n">
        <v>0.000434</v>
      </c>
    </row>
    <row r="41" customFormat="false" ht="15" hidden="false" customHeight="false" outlineLevel="0" collapsed="false">
      <c r="A41" s="32" t="n">
        <v>36</v>
      </c>
      <c r="B41" s="33" t="n">
        <v>0.00089</v>
      </c>
      <c r="C41" s="33" t="n">
        <v>0.000596</v>
      </c>
      <c r="D41" s="34" t="n">
        <v>0.001008</v>
      </c>
      <c r="E41" s="34" t="n">
        <v>0.000585</v>
      </c>
      <c r="F41" s="33" t="n">
        <v>0.000834</v>
      </c>
      <c r="G41" s="33" t="n">
        <v>0.000553</v>
      </c>
      <c r="H41" s="33" t="n">
        <v>0.000945</v>
      </c>
      <c r="I41" s="33" t="n">
        <v>0.000543</v>
      </c>
      <c r="J41" s="34" t="n">
        <v>0.000751</v>
      </c>
      <c r="K41" s="34" t="n">
        <v>0.000498</v>
      </c>
      <c r="L41" s="33" t="n">
        <v>0.00085</v>
      </c>
      <c r="M41" s="33" t="n">
        <v>0.000488</v>
      </c>
    </row>
    <row r="42" customFormat="false" ht="12.75" hidden="false" customHeight="true" outlineLevel="0" collapsed="false">
      <c r="A42" s="32" t="n">
        <v>37</v>
      </c>
      <c r="B42" s="33" t="n">
        <v>0.000973</v>
      </c>
      <c r="C42" s="33" t="n">
        <v>0.000671</v>
      </c>
      <c r="D42" s="34" t="n">
        <v>0.001119</v>
      </c>
      <c r="E42" s="34" t="n">
        <v>0.000656</v>
      </c>
      <c r="F42" s="33" t="n">
        <v>0.000912</v>
      </c>
      <c r="G42" s="33" t="n">
        <v>0.000623</v>
      </c>
      <c r="H42" s="33" t="n">
        <v>0.001049</v>
      </c>
      <c r="I42" s="33" t="n">
        <v>0.000608</v>
      </c>
      <c r="J42" s="34" t="n">
        <v>0.000821</v>
      </c>
      <c r="K42" s="34" t="n">
        <v>0.000561</v>
      </c>
      <c r="L42" s="33" t="n">
        <v>0.000944</v>
      </c>
      <c r="M42" s="33" t="n">
        <v>0.000547</v>
      </c>
    </row>
    <row r="43" customFormat="false" ht="12.75" hidden="false" customHeight="true" outlineLevel="0" collapsed="false">
      <c r="A43" s="32" t="n">
        <v>38</v>
      </c>
      <c r="B43" s="33" t="n">
        <v>0.001041</v>
      </c>
      <c r="C43" s="33" t="n">
        <v>0.000725</v>
      </c>
      <c r="D43" s="34" t="n">
        <v>0.001242</v>
      </c>
      <c r="E43" s="34" t="n">
        <v>0.000725</v>
      </c>
      <c r="F43" s="33" t="n">
        <v>0.000976</v>
      </c>
      <c r="G43" s="33" t="n">
        <v>0.000673</v>
      </c>
      <c r="H43" s="33" t="n">
        <v>0.001164</v>
      </c>
      <c r="I43" s="33" t="n">
        <v>0.000672</v>
      </c>
      <c r="J43" s="34" t="n">
        <v>0.000878</v>
      </c>
      <c r="K43" s="34" t="n">
        <v>0.000606</v>
      </c>
      <c r="L43" s="33" t="n">
        <v>0.001047</v>
      </c>
      <c r="M43" s="33" t="n">
        <v>0.000605</v>
      </c>
    </row>
    <row r="44" customFormat="false" ht="12.75" hidden="false" customHeight="true" outlineLevel="0" collapsed="false">
      <c r="A44" s="32" t="n">
        <v>39</v>
      </c>
      <c r="B44" s="33" t="n">
        <v>0.001148</v>
      </c>
      <c r="C44" s="33" t="n">
        <v>0.000785</v>
      </c>
      <c r="D44" s="34" t="n">
        <v>0.001367</v>
      </c>
      <c r="E44" s="34" t="n">
        <v>0.000798</v>
      </c>
      <c r="F44" s="33" t="n">
        <v>0.001076</v>
      </c>
      <c r="G44" s="33" t="n">
        <v>0.000729</v>
      </c>
      <c r="H44" s="33" t="n">
        <v>0.001281</v>
      </c>
      <c r="I44" s="33" t="n">
        <v>0.00074</v>
      </c>
      <c r="J44" s="34" t="n">
        <v>0.000968</v>
      </c>
      <c r="K44" s="34" t="n">
        <v>0.000656</v>
      </c>
      <c r="L44" s="33" t="n">
        <v>0.001153</v>
      </c>
      <c r="M44" s="33" t="n">
        <v>0.000666</v>
      </c>
    </row>
    <row r="45" customFormat="false" ht="15" hidden="false" customHeight="false" outlineLevel="0" collapsed="false">
      <c r="A45" s="32" t="n">
        <v>40</v>
      </c>
      <c r="B45" s="33" t="n">
        <v>0.001284</v>
      </c>
      <c r="C45" s="33" t="n">
        <v>0.00089</v>
      </c>
      <c r="D45" s="34" t="n">
        <v>0.001495</v>
      </c>
      <c r="E45" s="34" t="n">
        <v>0.000881</v>
      </c>
      <c r="F45" s="33" t="n">
        <v>0.001204</v>
      </c>
      <c r="G45" s="33" t="n">
        <v>0.000826</v>
      </c>
      <c r="H45" s="33" t="n">
        <v>0.001401</v>
      </c>
      <c r="I45" s="33" t="n">
        <v>0.000817</v>
      </c>
      <c r="J45" s="34" t="n">
        <v>0.001083</v>
      </c>
      <c r="K45" s="34" t="n">
        <v>0.000743</v>
      </c>
      <c r="L45" s="33" t="n">
        <v>0.001261</v>
      </c>
      <c r="M45" s="33" t="n">
        <v>0.000735</v>
      </c>
    </row>
    <row r="46" customFormat="false" ht="15" hidden="false" customHeight="false" outlineLevel="0" collapsed="false">
      <c r="A46" s="32" t="n">
        <v>41</v>
      </c>
      <c r="B46" s="33" t="n">
        <v>0.001386</v>
      </c>
      <c r="C46" s="33" t="n">
        <v>0.000986</v>
      </c>
      <c r="D46" s="34" t="n">
        <v>0.001626</v>
      </c>
      <c r="E46" s="34" t="n">
        <v>0.000968</v>
      </c>
      <c r="F46" s="33" t="n">
        <v>0.001299</v>
      </c>
      <c r="G46" s="33" t="n">
        <v>0.000915</v>
      </c>
      <c r="H46" s="33" t="n">
        <v>0.001524</v>
      </c>
      <c r="I46" s="33" t="n">
        <v>0.000899</v>
      </c>
      <c r="J46" s="34" t="n">
        <v>0.001169</v>
      </c>
      <c r="K46" s="34" t="n">
        <v>0.000823</v>
      </c>
      <c r="L46" s="33" t="n">
        <v>0.001372</v>
      </c>
      <c r="M46" s="33" t="n">
        <v>0.000809</v>
      </c>
    </row>
    <row r="47" customFormat="false" ht="15" hidden="false" customHeight="false" outlineLevel="0" collapsed="false">
      <c r="A47" s="32" t="n">
        <v>42</v>
      </c>
      <c r="B47" s="35" t="n">
        <v>0.001527</v>
      </c>
      <c r="C47" s="35" t="n">
        <v>0.001082</v>
      </c>
      <c r="D47" s="36" t="n">
        <v>0.001758</v>
      </c>
      <c r="E47" s="36" t="n">
        <v>0.001059</v>
      </c>
      <c r="F47" s="33" t="n">
        <v>0.001431</v>
      </c>
      <c r="G47" s="33" t="n">
        <v>0.001004</v>
      </c>
      <c r="H47" s="33" t="n">
        <v>0.001648</v>
      </c>
      <c r="I47" s="33" t="n">
        <v>0.000983</v>
      </c>
      <c r="J47" s="36" t="n">
        <v>0.001288</v>
      </c>
      <c r="K47" s="36" t="n">
        <v>0.000903</v>
      </c>
      <c r="L47" s="35" t="n">
        <v>0.001483</v>
      </c>
      <c r="M47" s="35" t="n">
        <v>0.000885</v>
      </c>
    </row>
    <row r="48" customFormat="false" ht="15" hidden="false" customHeight="false" outlineLevel="0" collapsed="false">
      <c r="A48" s="32" t="n">
        <v>43</v>
      </c>
      <c r="B48" s="35" t="n">
        <v>0.001663</v>
      </c>
      <c r="C48" s="35" t="n">
        <v>0.001198</v>
      </c>
      <c r="D48" s="36" t="n">
        <v>0.0019</v>
      </c>
      <c r="E48" s="36" t="n">
        <v>0.001149</v>
      </c>
      <c r="F48" s="33" t="n">
        <v>0.001559</v>
      </c>
      <c r="G48" s="33" t="n">
        <v>0.001111</v>
      </c>
      <c r="H48" s="33" t="n">
        <v>0.001781</v>
      </c>
      <c r="I48" s="33" t="n">
        <v>0.001066</v>
      </c>
      <c r="J48" s="36" t="n">
        <v>0.001403</v>
      </c>
      <c r="K48" s="36" t="n">
        <v>0.001</v>
      </c>
      <c r="L48" s="35" t="n">
        <v>0.001603</v>
      </c>
      <c r="M48" s="35" t="n">
        <v>0.000959</v>
      </c>
    </row>
    <row r="49" customFormat="false" ht="15" hidden="false" customHeight="false" outlineLevel="0" collapsed="false">
      <c r="A49" s="32" t="n">
        <v>44</v>
      </c>
      <c r="B49" s="35" t="n">
        <v>0.001815</v>
      </c>
      <c r="C49" s="35" t="n">
        <v>0.001292</v>
      </c>
      <c r="D49" s="36" t="n">
        <v>0.002053</v>
      </c>
      <c r="E49" s="36" t="n">
        <v>0.001237</v>
      </c>
      <c r="F49" s="33" t="n">
        <v>0.001702</v>
      </c>
      <c r="G49" s="33" t="n">
        <v>0.001198</v>
      </c>
      <c r="H49" s="33" t="n">
        <v>0.001924</v>
      </c>
      <c r="I49" s="33" t="n">
        <v>0.001148</v>
      </c>
      <c r="J49" s="36" t="n">
        <v>0.001532</v>
      </c>
      <c r="K49" s="36" t="n">
        <v>0.001079</v>
      </c>
      <c r="L49" s="35" t="n">
        <v>0.001732</v>
      </c>
      <c r="M49" s="35" t="n">
        <v>0.001033</v>
      </c>
    </row>
    <row r="50" customFormat="false" ht="15" hidden="false" customHeight="false" outlineLevel="0" collapsed="false">
      <c r="A50" s="32" t="n">
        <v>45</v>
      </c>
      <c r="B50" s="33" t="n">
        <v>0.002038</v>
      </c>
      <c r="C50" s="33" t="n">
        <v>0.001437</v>
      </c>
      <c r="D50" s="34" t="n">
        <v>0.002217</v>
      </c>
      <c r="E50" s="34" t="n">
        <v>0.001332</v>
      </c>
      <c r="F50" s="33" t="n">
        <v>0.00191</v>
      </c>
      <c r="G50" s="33" t="n">
        <v>0.001334</v>
      </c>
      <c r="H50" s="33" t="n">
        <v>0.002079</v>
      </c>
      <c r="I50" s="33" t="n">
        <v>0.001236</v>
      </c>
      <c r="J50" s="34" t="n">
        <v>0.001719</v>
      </c>
      <c r="K50" s="34" t="n">
        <v>0.0012</v>
      </c>
      <c r="L50" s="33" t="n">
        <v>0.001871</v>
      </c>
      <c r="M50" s="33" t="n">
        <v>0.001113</v>
      </c>
    </row>
    <row r="51" customFormat="false" ht="15" hidden="false" customHeight="false" outlineLevel="0" collapsed="false">
      <c r="A51" s="32" t="n">
        <v>46</v>
      </c>
      <c r="B51" s="33" t="n">
        <v>0.002219</v>
      </c>
      <c r="C51" s="33" t="n">
        <v>0.001546</v>
      </c>
      <c r="D51" s="34" t="n">
        <v>0.0024</v>
      </c>
      <c r="E51" s="34" t="n">
        <v>0.00144</v>
      </c>
      <c r="F51" s="33" t="n">
        <v>0.00208</v>
      </c>
      <c r="G51" s="33" t="n">
        <v>0.001434</v>
      </c>
      <c r="H51" s="33" t="n">
        <v>0.00225</v>
      </c>
      <c r="I51" s="33" t="n">
        <v>0.001336</v>
      </c>
      <c r="J51" s="34" t="n">
        <v>0.001872</v>
      </c>
      <c r="K51" s="34" t="n">
        <v>0.001291</v>
      </c>
      <c r="L51" s="33" t="n">
        <v>0.002025</v>
      </c>
      <c r="M51" s="33" t="n">
        <v>0.001203</v>
      </c>
    </row>
    <row r="52" customFormat="false" ht="15" hidden="false" customHeight="false" outlineLevel="0" collapsed="false">
      <c r="A52" s="32" t="n">
        <v>47</v>
      </c>
      <c r="B52" s="33" t="n">
        <v>0.002458</v>
      </c>
      <c r="C52" s="33" t="n">
        <v>0.001671</v>
      </c>
      <c r="D52" s="34" t="n">
        <v>0.002601</v>
      </c>
      <c r="E52" s="34" t="n">
        <v>0.001558</v>
      </c>
      <c r="F52" s="33" t="n">
        <v>0.002304</v>
      </c>
      <c r="G52" s="33" t="n">
        <v>0.00155</v>
      </c>
      <c r="H52" s="33" t="n">
        <v>0.002438</v>
      </c>
      <c r="I52" s="33" t="n">
        <v>0.001446</v>
      </c>
      <c r="J52" s="34" t="n">
        <v>0.002074</v>
      </c>
      <c r="K52" s="34" t="n">
        <v>0.001395</v>
      </c>
      <c r="L52" s="33" t="n">
        <v>0.002194</v>
      </c>
      <c r="M52" s="33" t="n">
        <v>0.001301</v>
      </c>
    </row>
    <row r="53" customFormat="false" ht="15" hidden="false" customHeight="false" outlineLevel="0" collapsed="false">
      <c r="A53" s="32" t="n">
        <v>48</v>
      </c>
      <c r="B53" s="33" t="n">
        <v>0.002688</v>
      </c>
      <c r="C53" s="33" t="n">
        <v>0.00186</v>
      </c>
      <c r="D53" s="34" t="n">
        <v>0.002813</v>
      </c>
      <c r="E53" s="34" t="n">
        <v>0.001683</v>
      </c>
      <c r="F53" s="33" t="n">
        <v>0.00252</v>
      </c>
      <c r="G53" s="33" t="n">
        <v>0.001726</v>
      </c>
      <c r="H53" s="33" t="n">
        <v>0.002637</v>
      </c>
      <c r="I53" s="33" t="n">
        <v>0.001562</v>
      </c>
      <c r="J53" s="34" t="n">
        <v>0.002268</v>
      </c>
      <c r="K53" s="34" t="n">
        <v>0.001553</v>
      </c>
      <c r="L53" s="33" t="n">
        <v>0.002373</v>
      </c>
      <c r="M53" s="33" t="n">
        <v>0.001406</v>
      </c>
    </row>
    <row r="54" customFormat="false" ht="15" hidden="false" customHeight="false" outlineLevel="0" collapsed="false">
      <c r="A54" s="32" t="n">
        <v>49</v>
      </c>
      <c r="B54" s="33" t="n">
        <v>0.002994</v>
      </c>
      <c r="C54" s="33" t="n">
        <v>0.001976</v>
      </c>
      <c r="D54" s="34" t="n">
        <v>0.003038</v>
      </c>
      <c r="E54" s="34" t="n">
        <v>0.001811</v>
      </c>
      <c r="F54" s="33" t="n">
        <v>0.002807</v>
      </c>
      <c r="G54" s="33" t="n">
        <v>0.001833</v>
      </c>
      <c r="H54" s="33" t="n">
        <v>0.002848</v>
      </c>
      <c r="I54" s="33" t="n">
        <v>0.00168</v>
      </c>
      <c r="J54" s="34" t="n">
        <v>0.002526</v>
      </c>
      <c r="K54" s="34" t="n">
        <v>0.00165</v>
      </c>
      <c r="L54" s="33" t="n">
        <v>0.002563</v>
      </c>
      <c r="M54" s="33" t="n">
        <v>0.001512</v>
      </c>
    </row>
    <row r="55" customFormat="false" ht="15" hidden="false" customHeight="false" outlineLevel="0" collapsed="false">
      <c r="A55" s="32" t="n">
        <v>50</v>
      </c>
      <c r="B55" s="33" t="n">
        <v>0.003364</v>
      </c>
      <c r="C55" s="33" t="n">
        <v>0.002183</v>
      </c>
      <c r="D55" s="34" t="n">
        <v>0.003274</v>
      </c>
      <c r="E55" s="34" t="n">
        <v>0.001935</v>
      </c>
      <c r="F55" s="33" t="n">
        <v>0.003153</v>
      </c>
      <c r="G55" s="33" t="n">
        <v>0.002025</v>
      </c>
      <c r="H55" s="33" t="n">
        <v>0.003069</v>
      </c>
      <c r="I55" s="33" t="n">
        <v>0.001796</v>
      </c>
      <c r="J55" s="34" t="n">
        <v>0.002838</v>
      </c>
      <c r="K55" s="34" t="n">
        <v>0.001823</v>
      </c>
      <c r="L55" s="33" t="n">
        <v>0.002762</v>
      </c>
      <c r="M55" s="33" t="n">
        <v>0.001616</v>
      </c>
    </row>
    <row r="56" customFormat="false" ht="15" hidden="false" customHeight="false" outlineLevel="0" collapsed="false">
      <c r="A56" s="32" t="n">
        <v>51</v>
      </c>
      <c r="B56" s="33" t="n">
        <v>0.003591</v>
      </c>
      <c r="C56" s="33" t="n">
        <v>0.002353</v>
      </c>
      <c r="D56" s="34" t="n">
        <v>0.003534</v>
      </c>
      <c r="E56" s="34" t="n">
        <v>0.00206</v>
      </c>
      <c r="F56" s="33" t="n">
        <v>0.003366</v>
      </c>
      <c r="G56" s="33" t="n">
        <v>0.002183</v>
      </c>
      <c r="H56" s="33" t="n">
        <v>0.003312</v>
      </c>
      <c r="I56" s="33" t="n">
        <v>0.001911</v>
      </c>
      <c r="J56" s="34" t="n">
        <v>0.003029</v>
      </c>
      <c r="K56" s="34" t="n">
        <v>0.001965</v>
      </c>
      <c r="L56" s="33" t="n">
        <v>0.002981</v>
      </c>
      <c r="M56" s="33" t="n">
        <v>0.00172</v>
      </c>
    </row>
    <row r="57" customFormat="false" ht="15" hidden="false" customHeight="false" outlineLevel="0" collapsed="false">
      <c r="A57" s="32" t="n">
        <v>52</v>
      </c>
      <c r="B57" s="33" t="n">
        <v>0.00398</v>
      </c>
      <c r="C57" s="33" t="n">
        <v>0.002502</v>
      </c>
      <c r="D57" s="34" t="n">
        <v>0.003807</v>
      </c>
      <c r="E57" s="34" t="n">
        <v>0.002182</v>
      </c>
      <c r="F57" s="33" t="n">
        <v>0.003731</v>
      </c>
      <c r="G57" s="33" t="n">
        <v>0.002321</v>
      </c>
      <c r="H57" s="33" t="n">
        <v>0.003568</v>
      </c>
      <c r="I57" s="33" t="n">
        <v>0.002025</v>
      </c>
      <c r="J57" s="34" t="n">
        <v>0.003358</v>
      </c>
      <c r="K57" s="34" t="n">
        <v>0.002089</v>
      </c>
      <c r="L57" s="33" t="n">
        <v>0.003212</v>
      </c>
      <c r="M57" s="33" t="n">
        <v>0.001822</v>
      </c>
    </row>
    <row r="58" customFormat="false" ht="15" hidden="false" customHeight="false" outlineLevel="0" collapsed="false">
      <c r="A58" s="32" t="n">
        <v>53</v>
      </c>
      <c r="B58" s="33" t="n">
        <v>0.004366</v>
      </c>
      <c r="C58" s="33" t="n">
        <v>0.002709</v>
      </c>
      <c r="D58" s="34" t="n">
        <v>0.004088</v>
      </c>
      <c r="E58" s="34" t="n">
        <v>0.002312</v>
      </c>
      <c r="F58" s="33" t="n">
        <v>0.004093</v>
      </c>
      <c r="G58" s="33" t="n">
        <v>0.002514</v>
      </c>
      <c r="H58" s="33" t="n">
        <v>0.003832</v>
      </c>
      <c r="I58" s="33" t="n">
        <v>0.002146</v>
      </c>
      <c r="J58" s="34" t="n">
        <v>0.003684</v>
      </c>
      <c r="K58" s="34" t="n">
        <v>0.002262</v>
      </c>
      <c r="L58" s="33" t="n">
        <v>0.003449</v>
      </c>
      <c r="M58" s="33" t="n">
        <v>0.001931</v>
      </c>
    </row>
    <row r="59" customFormat="false" ht="15" hidden="false" customHeight="false" outlineLevel="0" collapsed="false">
      <c r="A59" s="32" t="n">
        <v>54</v>
      </c>
      <c r="B59" s="33" t="n">
        <v>0.004805</v>
      </c>
      <c r="C59" s="33" t="n">
        <v>0.002957</v>
      </c>
      <c r="D59" s="34" t="n">
        <v>0.004367</v>
      </c>
      <c r="E59" s="34" t="n">
        <v>0.002458</v>
      </c>
      <c r="F59" s="33" t="n">
        <v>0.004505</v>
      </c>
      <c r="G59" s="33" t="n">
        <v>0.002744</v>
      </c>
      <c r="H59" s="33" t="n">
        <v>0.004093</v>
      </c>
      <c r="I59" s="33" t="n">
        <v>0.00228</v>
      </c>
      <c r="J59" s="34" t="n">
        <v>0.004054</v>
      </c>
      <c r="K59" s="34" t="n">
        <v>0.00247</v>
      </c>
      <c r="L59" s="33" t="n">
        <v>0.003684</v>
      </c>
      <c r="M59" s="33" t="n">
        <v>0.002052</v>
      </c>
    </row>
    <row r="60" customFormat="false" ht="15" hidden="false" customHeight="false" outlineLevel="0" collapsed="false">
      <c r="A60" s="32" t="n">
        <v>55</v>
      </c>
      <c r="B60" s="33" t="n">
        <v>0.005238</v>
      </c>
      <c r="C60" s="33" t="n">
        <v>0.003141</v>
      </c>
      <c r="D60" s="34" t="n">
        <v>0.004636</v>
      </c>
      <c r="E60" s="34" t="n">
        <v>0.002618</v>
      </c>
      <c r="F60" s="33" t="n">
        <v>0.00491</v>
      </c>
      <c r="G60" s="33" t="n">
        <v>0.002914</v>
      </c>
      <c r="H60" s="33" t="n">
        <v>0.004346</v>
      </c>
      <c r="I60" s="33" t="n">
        <v>0.002429</v>
      </c>
      <c r="J60" s="34" t="n">
        <v>0.004419</v>
      </c>
      <c r="K60" s="34" t="n">
        <v>0.002623</v>
      </c>
      <c r="L60" s="33" t="n">
        <v>0.003911</v>
      </c>
      <c r="M60" s="33" t="n">
        <v>0.002186</v>
      </c>
    </row>
    <row r="61" customFormat="false" ht="15" hidden="false" customHeight="false" outlineLevel="0" collapsed="false">
      <c r="A61" s="32" t="n">
        <v>56</v>
      </c>
      <c r="B61" s="33" t="n">
        <v>0.005775</v>
      </c>
      <c r="C61" s="33" t="n">
        <v>0.003445</v>
      </c>
      <c r="D61" s="34" t="n">
        <v>0.004901</v>
      </c>
      <c r="E61" s="34" t="n">
        <v>0.002803</v>
      </c>
      <c r="F61" s="33" t="n">
        <v>0.005414</v>
      </c>
      <c r="G61" s="33" t="n">
        <v>0.003197</v>
      </c>
      <c r="H61" s="33" t="n">
        <v>0.004594</v>
      </c>
      <c r="I61" s="33" t="n">
        <v>0.0026</v>
      </c>
      <c r="J61" s="34" t="n">
        <v>0.004872</v>
      </c>
      <c r="K61" s="34" t="n">
        <v>0.002877</v>
      </c>
      <c r="L61" s="33" t="n">
        <v>0.004134</v>
      </c>
      <c r="M61" s="33" t="n">
        <v>0.00234</v>
      </c>
    </row>
    <row r="62" customFormat="false" ht="15" hidden="false" customHeight="false" outlineLevel="0" collapsed="false">
      <c r="A62" s="32" t="n">
        <v>57</v>
      </c>
      <c r="B62" s="33" t="n">
        <v>0.006387</v>
      </c>
      <c r="C62" s="33" t="n">
        <v>0.00372</v>
      </c>
      <c r="D62" s="34" t="n">
        <v>0.005179</v>
      </c>
      <c r="E62" s="34" t="n">
        <v>0.003013</v>
      </c>
      <c r="F62" s="33" t="n">
        <v>0.005987</v>
      </c>
      <c r="G62" s="33" t="n">
        <v>0.003451</v>
      </c>
      <c r="H62" s="33" t="n">
        <v>0.004855</v>
      </c>
      <c r="I62" s="33" t="n">
        <v>0.002796</v>
      </c>
      <c r="J62" s="34" t="n">
        <v>0.005388</v>
      </c>
      <c r="K62" s="34" t="n">
        <v>0.003106</v>
      </c>
      <c r="L62" s="33" t="n">
        <v>0.00437</v>
      </c>
      <c r="M62" s="33" t="n">
        <v>0.002516</v>
      </c>
    </row>
    <row r="63" customFormat="false" ht="15" hidden="false" customHeight="false" outlineLevel="0" collapsed="false">
      <c r="A63" s="32" t="n">
        <v>58</v>
      </c>
      <c r="B63" s="33" t="n">
        <v>0.00698</v>
      </c>
      <c r="C63" s="33" t="n">
        <v>0.004061</v>
      </c>
      <c r="D63" s="34" t="n">
        <v>0.005485</v>
      </c>
      <c r="E63" s="34" t="n">
        <v>0.00324</v>
      </c>
      <c r="F63" s="33" t="n">
        <v>0.006543</v>
      </c>
      <c r="G63" s="33" t="n">
        <v>0.003768</v>
      </c>
      <c r="H63" s="33" t="n">
        <v>0.005142</v>
      </c>
      <c r="I63" s="33" t="n">
        <v>0.003007</v>
      </c>
      <c r="J63" s="34" t="n">
        <v>0.005888</v>
      </c>
      <c r="K63" s="34" t="n">
        <v>0.003391</v>
      </c>
      <c r="L63" s="33" t="n">
        <v>0.004627</v>
      </c>
      <c r="M63" s="33" t="n">
        <v>0.002706</v>
      </c>
    </row>
    <row r="64" customFormat="false" ht="15" hidden="false" customHeight="false" outlineLevel="0" collapsed="false">
      <c r="A64" s="32" t="n">
        <v>59</v>
      </c>
      <c r="B64" s="33" t="n">
        <v>0.007753</v>
      </c>
      <c r="C64" s="33" t="n">
        <v>0.004468</v>
      </c>
      <c r="D64" s="34" t="n">
        <v>0.005846</v>
      </c>
      <c r="E64" s="34" t="n">
        <v>0.00349</v>
      </c>
      <c r="F64" s="33" t="n">
        <v>0.007268</v>
      </c>
      <c r="G64" s="33" t="n">
        <v>0.004145</v>
      </c>
      <c r="H64" s="33" t="n">
        <v>0.00548</v>
      </c>
      <c r="I64" s="33" t="n">
        <v>0.003238</v>
      </c>
      <c r="J64" s="34" t="n">
        <v>0.006541</v>
      </c>
      <c r="K64" s="34" t="n">
        <v>0.003731</v>
      </c>
      <c r="L64" s="33" t="n">
        <v>0.004932</v>
      </c>
      <c r="M64" s="33" t="n">
        <v>0.002914</v>
      </c>
    </row>
    <row r="65" customFormat="false" ht="15" hidden="false" customHeight="false" outlineLevel="0" collapsed="false">
      <c r="A65" s="32" t="n">
        <v>60</v>
      </c>
      <c r="B65" s="33" t="n">
        <v>0.008565</v>
      </c>
      <c r="C65" s="33" t="n">
        <v>0.004935</v>
      </c>
      <c r="D65" s="34" t="n">
        <v>0.006281</v>
      </c>
      <c r="E65" s="34" t="n">
        <v>0.003766</v>
      </c>
      <c r="F65" s="33" t="n">
        <v>0.008029</v>
      </c>
      <c r="G65" s="33" t="n">
        <v>0.004579</v>
      </c>
      <c r="H65" s="33" t="n">
        <v>0.005888</v>
      </c>
      <c r="I65" s="33" t="n">
        <v>0.003494</v>
      </c>
      <c r="J65" s="34" t="n">
        <v>0.007226</v>
      </c>
      <c r="K65" s="34" t="n">
        <v>0.004121</v>
      </c>
      <c r="L65" s="33" t="n">
        <v>0.005299</v>
      </c>
      <c r="M65" s="33" t="n">
        <v>0.003145</v>
      </c>
    </row>
    <row r="66" customFormat="false" ht="15" hidden="false" customHeight="false" outlineLevel="0" collapsed="false">
      <c r="A66" s="32" t="n">
        <v>61</v>
      </c>
      <c r="B66" s="33" t="n">
        <v>0.00939</v>
      </c>
      <c r="C66" s="33" t="n">
        <v>0.005379</v>
      </c>
      <c r="D66" s="34" t="n">
        <v>0.006848</v>
      </c>
      <c r="E66" s="34" t="n">
        <v>0.004074</v>
      </c>
      <c r="F66" s="33" t="n">
        <v>0.008802</v>
      </c>
      <c r="G66" s="33" t="n">
        <v>0.004991</v>
      </c>
      <c r="H66" s="33" t="n">
        <v>0.006419</v>
      </c>
      <c r="I66" s="33" t="n">
        <v>0.00378</v>
      </c>
      <c r="J66" s="34" t="n">
        <v>0.007922</v>
      </c>
      <c r="K66" s="34" t="n">
        <v>0.004492</v>
      </c>
      <c r="L66" s="33" t="n">
        <v>0.005777</v>
      </c>
      <c r="M66" s="33" t="n">
        <v>0.003402</v>
      </c>
    </row>
    <row r="67" customFormat="false" ht="15" hidden="false" customHeight="false" outlineLevel="0" collapsed="false">
      <c r="A67" s="32" t="n">
        <v>62</v>
      </c>
      <c r="B67" s="33" t="n">
        <v>0.010182</v>
      </c>
      <c r="C67" s="33" t="n">
        <v>0.005822</v>
      </c>
      <c r="D67" s="34" t="n">
        <v>0.007566</v>
      </c>
      <c r="E67" s="34" t="n">
        <v>0.004421</v>
      </c>
      <c r="F67" s="33" t="n">
        <v>0.009544</v>
      </c>
      <c r="G67" s="33" t="n">
        <v>0.005402</v>
      </c>
      <c r="H67" s="33" t="n">
        <v>0.007092</v>
      </c>
      <c r="I67" s="33" t="n">
        <v>0.004102</v>
      </c>
      <c r="J67" s="34" t="n">
        <v>0.00859</v>
      </c>
      <c r="K67" s="34" t="n">
        <v>0.004862</v>
      </c>
      <c r="L67" s="33" t="n">
        <v>0.006383</v>
      </c>
      <c r="M67" s="33" t="n">
        <v>0.003692</v>
      </c>
    </row>
    <row r="68" customFormat="false" ht="15" hidden="false" customHeight="false" outlineLevel="0" collapsed="false">
      <c r="A68" s="32" t="n">
        <v>63</v>
      </c>
      <c r="B68" s="33" t="n">
        <v>0.010939</v>
      </c>
      <c r="C68" s="33" t="n">
        <v>0.006221</v>
      </c>
      <c r="D68" s="34" t="n">
        <v>0.008438</v>
      </c>
      <c r="E68" s="34" t="n">
        <v>0.004815</v>
      </c>
      <c r="F68" s="33" t="n">
        <v>0.010254</v>
      </c>
      <c r="G68" s="33" t="n">
        <v>0.005772</v>
      </c>
      <c r="H68" s="33" t="n">
        <v>0.007909</v>
      </c>
      <c r="I68" s="33" t="n">
        <v>0.004467</v>
      </c>
      <c r="J68" s="34" t="n">
        <v>0.009229</v>
      </c>
      <c r="K68" s="34" t="n">
        <v>0.005195</v>
      </c>
      <c r="L68" s="33" t="n">
        <v>0.007119</v>
      </c>
      <c r="M68" s="33" t="n">
        <v>0.004021</v>
      </c>
    </row>
    <row r="69" customFormat="false" ht="15" hidden="false" customHeight="false" outlineLevel="0" collapsed="false">
      <c r="A69" s="32" t="n">
        <v>64</v>
      </c>
      <c r="B69" s="33" t="n">
        <v>0.011774</v>
      </c>
      <c r="C69" s="33" t="n">
        <v>0.006591</v>
      </c>
      <c r="D69" s="34" t="n">
        <v>0.009439</v>
      </c>
      <c r="E69" s="34" t="n">
        <v>0.00525</v>
      </c>
      <c r="F69" s="33" t="n">
        <v>0.011037</v>
      </c>
      <c r="G69" s="33" t="n">
        <v>0.006115</v>
      </c>
      <c r="H69" s="33" t="n">
        <v>0.008848</v>
      </c>
      <c r="I69" s="33" t="n">
        <v>0.004871</v>
      </c>
      <c r="J69" s="34" t="n">
        <v>0.009933</v>
      </c>
      <c r="K69" s="34" t="n">
        <v>0.005504</v>
      </c>
      <c r="L69" s="33" t="n">
        <v>0.007963</v>
      </c>
      <c r="M69" s="33" t="n">
        <v>0.004384</v>
      </c>
    </row>
    <row r="70" customFormat="false" ht="15" hidden="false" customHeight="false" outlineLevel="0" collapsed="false">
      <c r="A70" s="32" t="n">
        <v>65</v>
      </c>
      <c r="B70" s="33" t="n">
        <v>0.012699</v>
      </c>
      <c r="C70" s="33" t="n">
        <v>0.006977</v>
      </c>
      <c r="D70" s="34" t="n">
        <v>0.010533</v>
      </c>
      <c r="E70" s="34" t="n">
        <v>0.005783</v>
      </c>
      <c r="F70" s="33" t="n">
        <v>0.011904</v>
      </c>
      <c r="G70" s="33" t="n">
        <v>0.006474</v>
      </c>
      <c r="H70" s="33" t="n">
        <v>0.009873</v>
      </c>
      <c r="I70" s="33" t="n">
        <v>0.005366</v>
      </c>
      <c r="J70" s="34" t="n">
        <v>0.010714</v>
      </c>
      <c r="K70" s="34" t="n">
        <v>0.005827</v>
      </c>
      <c r="L70" s="33" t="n">
        <v>0.008886</v>
      </c>
      <c r="M70" s="33" t="n">
        <v>0.00483</v>
      </c>
    </row>
    <row r="71" customFormat="false" ht="15" hidden="false" customHeight="false" outlineLevel="0" collapsed="false">
      <c r="A71" s="32" t="n">
        <v>66</v>
      </c>
      <c r="B71" s="33" t="n">
        <v>0.013823</v>
      </c>
      <c r="C71" s="33" t="n">
        <v>0.007504</v>
      </c>
      <c r="D71" s="34" t="n">
        <v>0.011779</v>
      </c>
      <c r="E71" s="34" t="n">
        <v>0.006321</v>
      </c>
      <c r="F71" s="33" t="n">
        <v>0.012958</v>
      </c>
      <c r="G71" s="33" t="n">
        <v>0.006962</v>
      </c>
      <c r="H71" s="33" t="n">
        <v>0.011042</v>
      </c>
      <c r="I71" s="33" t="n">
        <v>0.005865</v>
      </c>
      <c r="J71" s="34" t="n">
        <v>0.011662</v>
      </c>
      <c r="K71" s="34" t="n">
        <v>0.006266</v>
      </c>
      <c r="L71" s="33" t="n">
        <v>0.009938</v>
      </c>
      <c r="M71" s="33" t="n">
        <v>0.005278</v>
      </c>
    </row>
    <row r="72" customFormat="false" ht="15" hidden="false" customHeight="false" outlineLevel="0" collapsed="false">
      <c r="A72" s="32" t="n">
        <v>67</v>
      </c>
      <c r="B72" s="33" t="n">
        <v>0.015212</v>
      </c>
      <c r="C72" s="33" t="n">
        <v>0.008268</v>
      </c>
      <c r="D72" s="34" t="n">
        <v>0.013339</v>
      </c>
      <c r="E72" s="34" t="n">
        <v>0.007071</v>
      </c>
      <c r="F72" s="33" t="n">
        <v>0.01426</v>
      </c>
      <c r="G72" s="33" t="n">
        <v>0.007671</v>
      </c>
      <c r="H72" s="33" t="n">
        <v>0.012504</v>
      </c>
      <c r="I72" s="33" t="n">
        <v>0.006561</v>
      </c>
      <c r="J72" s="34" t="n">
        <v>0.012834</v>
      </c>
      <c r="K72" s="34" t="n">
        <v>0.006904</v>
      </c>
      <c r="L72" s="33" t="n">
        <v>0.011253</v>
      </c>
      <c r="M72" s="33" t="n">
        <v>0.005905</v>
      </c>
    </row>
    <row r="73" customFormat="false" ht="15" hidden="false" customHeight="false" outlineLevel="0" collapsed="false">
      <c r="A73" s="32" t="n">
        <v>68</v>
      </c>
      <c r="B73" s="33" t="n">
        <v>0.016712</v>
      </c>
      <c r="C73" s="33" t="n">
        <v>0.009222</v>
      </c>
      <c r="D73" s="34" t="n">
        <v>0.015038</v>
      </c>
      <c r="E73" s="34" t="n">
        <v>0.007992</v>
      </c>
      <c r="F73" s="33" t="n">
        <v>0.015666</v>
      </c>
      <c r="G73" s="33" t="n">
        <v>0.008557</v>
      </c>
      <c r="H73" s="33" t="n">
        <v>0.014097</v>
      </c>
      <c r="I73" s="33" t="n">
        <v>0.007415</v>
      </c>
      <c r="J73" s="34" t="n">
        <v>0.014099</v>
      </c>
      <c r="K73" s="34" t="n">
        <v>0.007701</v>
      </c>
      <c r="L73" s="33" t="n">
        <v>0.012687</v>
      </c>
      <c r="M73" s="33" t="n">
        <v>0.006674</v>
      </c>
    </row>
    <row r="74" customFormat="false" ht="15" hidden="false" customHeight="false" outlineLevel="0" collapsed="false">
      <c r="A74" s="32" t="n">
        <v>69</v>
      </c>
      <c r="B74" s="33" t="n">
        <v>0.018321</v>
      </c>
      <c r="C74" s="33" t="n">
        <v>0.010313</v>
      </c>
      <c r="D74" s="34" t="n">
        <v>0.016869</v>
      </c>
      <c r="E74" s="34" t="n">
        <v>0.009039</v>
      </c>
      <c r="F74" s="33" t="n">
        <v>0.017174</v>
      </c>
      <c r="G74" s="33" t="n">
        <v>0.009569</v>
      </c>
      <c r="H74" s="33" t="n">
        <v>0.015813</v>
      </c>
      <c r="I74" s="33" t="n">
        <v>0.008387</v>
      </c>
      <c r="J74" s="34" t="n">
        <v>0.015456</v>
      </c>
      <c r="K74" s="34" t="n">
        <v>0.008612</v>
      </c>
      <c r="L74" s="33" t="n">
        <v>0.014231</v>
      </c>
      <c r="M74" s="33" t="n">
        <v>0.007548</v>
      </c>
    </row>
    <row r="75" customFormat="false" ht="15" hidden="false" customHeight="false" outlineLevel="0" collapsed="false">
      <c r="A75" s="32" t="n">
        <v>70</v>
      </c>
      <c r="B75" s="33" t="n">
        <v>0.020056</v>
      </c>
      <c r="C75" s="33" t="n">
        <v>0.01154</v>
      </c>
      <c r="D75" s="34" t="n">
        <v>0.018832</v>
      </c>
      <c r="E75" s="34" t="n">
        <v>0.010209</v>
      </c>
      <c r="F75" s="33" t="n">
        <v>0.0188</v>
      </c>
      <c r="G75" s="33" t="n">
        <v>0.010707</v>
      </c>
      <c r="H75" s="33" t="n">
        <v>0.017653</v>
      </c>
      <c r="I75" s="33" t="n">
        <v>0.009473</v>
      </c>
      <c r="J75" s="34" t="n">
        <v>0.01692</v>
      </c>
      <c r="K75" s="34" t="n">
        <v>0.009637</v>
      </c>
      <c r="L75" s="33" t="n">
        <v>0.015887</v>
      </c>
      <c r="M75" s="33" t="n">
        <v>0.008525</v>
      </c>
    </row>
    <row r="76" customFormat="false" ht="15" hidden="false" customHeight="false" outlineLevel="0" collapsed="false">
      <c r="A76" s="32" t="n">
        <v>71</v>
      </c>
      <c r="B76" s="33" t="n">
        <v>0.021984</v>
      </c>
      <c r="C76" s="33" t="n">
        <v>0.013015</v>
      </c>
      <c r="D76" s="34" t="n">
        <v>0.020937</v>
      </c>
      <c r="E76" s="34" t="n">
        <v>0.011591</v>
      </c>
      <c r="F76" s="33" t="n">
        <v>0.020608</v>
      </c>
      <c r="G76" s="33" t="n">
        <v>0.012076</v>
      </c>
      <c r="H76" s="33" t="n">
        <v>0.019626</v>
      </c>
      <c r="I76" s="33" t="n">
        <v>0.010755</v>
      </c>
      <c r="J76" s="34" t="n">
        <v>0.018547</v>
      </c>
      <c r="K76" s="34" t="n">
        <v>0.010869</v>
      </c>
      <c r="L76" s="33" t="n">
        <v>0.017663</v>
      </c>
      <c r="M76" s="33" t="n">
        <v>0.009679</v>
      </c>
    </row>
    <row r="77" customFormat="false" ht="15" hidden="false" customHeight="false" outlineLevel="0" collapsed="false">
      <c r="A77" s="32" t="n">
        <v>72</v>
      </c>
      <c r="B77" s="33" t="n">
        <v>0.02419</v>
      </c>
      <c r="C77" s="33" t="n">
        <v>0.014689</v>
      </c>
      <c r="D77" s="34" t="n">
        <v>0.02323</v>
      </c>
      <c r="E77" s="34" t="n">
        <v>0.013131</v>
      </c>
      <c r="F77" s="33" t="n">
        <v>0.022675</v>
      </c>
      <c r="G77" s="33" t="n">
        <v>0.013629</v>
      </c>
      <c r="H77" s="33" t="n">
        <v>0.021775</v>
      </c>
      <c r="I77" s="33" t="n">
        <v>0.012183</v>
      </c>
      <c r="J77" s="34" t="n">
        <v>0.020408</v>
      </c>
      <c r="K77" s="34" t="n">
        <v>0.012266</v>
      </c>
      <c r="L77" s="33" t="n">
        <v>0.019598</v>
      </c>
      <c r="M77" s="33" t="n">
        <v>0.010965</v>
      </c>
    </row>
    <row r="78" customFormat="false" ht="15" hidden="false" customHeight="false" outlineLevel="0" collapsed="false">
      <c r="A78" s="32" t="n">
        <v>73</v>
      </c>
      <c r="B78" s="33" t="n">
        <v>0.026683</v>
      </c>
      <c r="C78" s="33" t="n">
        <v>0.016504</v>
      </c>
      <c r="D78" s="34" t="n">
        <v>0.025719</v>
      </c>
      <c r="E78" s="34" t="n">
        <v>0.014778</v>
      </c>
      <c r="F78" s="33" t="n">
        <v>0.025012</v>
      </c>
      <c r="G78" s="33" t="n">
        <v>0.015313</v>
      </c>
      <c r="H78" s="33" t="n">
        <v>0.024109</v>
      </c>
      <c r="I78" s="33" t="n">
        <v>0.013712</v>
      </c>
      <c r="J78" s="34" t="n">
        <v>0.022511</v>
      </c>
      <c r="K78" s="34" t="n">
        <v>0.013782</v>
      </c>
      <c r="L78" s="33" t="n">
        <v>0.021698</v>
      </c>
      <c r="M78" s="33" t="n">
        <v>0.012341</v>
      </c>
    </row>
    <row r="79" customFormat="false" ht="15" hidden="false" customHeight="false" outlineLevel="0" collapsed="false">
      <c r="A79" s="32" t="n">
        <v>74</v>
      </c>
      <c r="B79" s="33" t="n">
        <v>0.029483</v>
      </c>
      <c r="C79" s="33" t="n">
        <v>0.018588</v>
      </c>
      <c r="D79" s="34" t="n">
        <v>0.028436</v>
      </c>
      <c r="E79" s="34" t="n">
        <v>0.016656</v>
      </c>
      <c r="F79" s="33" t="n">
        <v>0.027637</v>
      </c>
      <c r="G79" s="33" t="n">
        <v>0.017247</v>
      </c>
      <c r="H79" s="33" t="n">
        <v>0.026656</v>
      </c>
      <c r="I79" s="33" t="n">
        <v>0.015454</v>
      </c>
      <c r="J79" s="34" t="n">
        <v>0.024873</v>
      </c>
      <c r="K79" s="34" t="n">
        <v>0.015522</v>
      </c>
      <c r="L79" s="33" t="n">
        <v>0.02399</v>
      </c>
      <c r="M79" s="33" t="n">
        <v>0.013909</v>
      </c>
    </row>
    <row r="80" customFormat="false" ht="15" hidden="false" customHeight="false" outlineLevel="0" collapsed="false">
      <c r="A80" s="32" t="n">
        <v>75</v>
      </c>
      <c r="B80" s="33" t="n">
        <v>0.032731</v>
      </c>
      <c r="C80" s="33" t="n">
        <v>0.020976</v>
      </c>
      <c r="D80" s="34" t="n">
        <v>0.031542</v>
      </c>
      <c r="E80" s="34" t="n">
        <v>0.018808</v>
      </c>
      <c r="F80" s="33" t="n">
        <v>0.030682</v>
      </c>
      <c r="G80" s="33" t="n">
        <v>0.019462</v>
      </c>
      <c r="H80" s="33" t="n">
        <v>0.029567</v>
      </c>
      <c r="I80" s="33" t="n">
        <v>0.017451</v>
      </c>
      <c r="J80" s="34" t="n">
        <v>0.027614</v>
      </c>
      <c r="K80" s="34" t="n">
        <v>0.017516</v>
      </c>
      <c r="L80" s="33" t="n">
        <v>0.02661</v>
      </c>
      <c r="M80" s="33" t="n">
        <v>0.015706</v>
      </c>
    </row>
    <row r="81" customFormat="false" ht="15" hidden="false" customHeight="false" outlineLevel="0" collapsed="false">
      <c r="A81" s="32" t="n">
        <v>76</v>
      </c>
      <c r="B81" s="33" t="n">
        <v>0.036376</v>
      </c>
      <c r="C81" s="33" t="n">
        <v>0.023574</v>
      </c>
      <c r="D81" s="34" t="n">
        <v>0.035006</v>
      </c>
      <c r="E81" s="34" t="n">
        <v>0.021163</v>
      </c>
      <c r="F81" s="33" t="n">
        <v>0.034099</v>
      </c>
      <c r="G81" s="33" t="n">
        <v>0.021873</v>
      </c>
      <c r="H81" s="33" t="n">
        <v>0.032815</v>
      </c>
      <c r="I81" s="33" t="n">
        <v>0.019636</v>
      </c>
      <c r="J81" s="34" t="n">
        <v>0.030689</v>
      </c>
      <c r="K81" s="34" t="n">
        <v>0.019686</v>
      </c>
      <c r="L81" s="33" t="n">
        <v>0.029533</v>
      </c>
      <c r="M81" s="33" t="n">
        <v>0.017672</v>
      </c>
    </row>
    <row r="82" customFormat="false" ht="15" hidden="false" customHeight="false" outlineLevel="0" collapsed="false">
      <c r="A82" s="32" t="n">
        <v>77</v>
      </c>
      <c r="B82" s="33" t="n">
        <v>0.040539</v>
      </c>
      <c r="C82" s="33" t="n">
        <v>0.026251</v>
      </c>
      <c r="D82" s="34" t="n">
        <v>0.038965</v>
      </c>
      <c r="E82" s="34" t="n">
        <v>0.023618</v>
      </c>
      <c r="F82" s="33" t="n">
        <v>0.038</v>
      </c>
      <c r="G82" s="33" t="n">
        <v>0.024357</v>
      </c>
      <c r="H82" s="33" t="n">
        <v>0.036525</v>
      </c>
      <c r="I82" s="33" t="n">
        <v>0.021914</v>
      </c>
      <c r="J82" s="34" t="n">
        <v>0.0342</v>
      </c>
      <c r="K82" s="34" t="n">
        <v>0.021922</v>
      </c>
      <c r="L82" s="33" t="n">
        <v>0.032873</v>
      </c>
      <c r="M82" s="33" t="n">
        <v>0.019722</v>
      </c>
    </row>
    <row r="83" customFormat="false" ht="15" hidden="false" customHeight="false" outlineLevel="0" collapsed="false">
      <c r="A83" s="32" t="n">
        <v>78</v>
      </c>
      <c r="B83" s="33" t="n">
        <v>0.045283</v>
      </c>
      <c r="C83" s="33" t="n">
        <v>0.029312</v>
      </c>
      <c r="D83" s="34" t="n">
        <v>0.043496</v>
      </c>
      <c r="E83" s="34" t="n">
        <v>0.026468</v>
      </c>
      <c r="F83" s="33" t="n">
        <v>0.042448</v>
      </c>
      <c r="G83" s="33" t="n">
        <v>0.027197</v>
      </c>
      <c r="H83" s="33" t="n">
        <v>0.040773</v>
      </c>
      <c r="I83" s="33" t="n">
        <v>0.024558</v>
      </c>
      <c r="J83" s="34" t="n">
        <v>0.038203</v>
      </c>
      <c r="K83" s="34" t="n">
        <v>0.024477</v>
      </c>
      <c r="L83" s="33" t="n">
        <v>0.036696</v>
      </c>
      <c r="M83" s="33" t="n">
        <v>0.022102</v>
      </c>
    </row>
    <row r="84" customFormat="false" ht="15" hidden="false" customHeight="false" outlineLevel="0" collapsed="false">
      <c r="A84" s="32" t="n">
        <v>79</v>
      </c>
      <c r="B84" s="33" t="n">
        <v>0.050717</v>
      </c>
      <c r="C84" s="33" t="n">
        <v>0.032944</v>
      </c>
      <c r="D84" s="34" t="n">
        <v>0.048724</v>
      </c>
      <c r="E84" s="34" t="n">
        <v>0.029908</v>
      </c>
      <c r="F84" s="33" t="n">
        <v>0.047541</v>
      </c>
      <c r="G84" s="33" t="n">
        <v>0.030567</v>
      </c>
      <c r="H84" s="33" t="n">
        <v>0.045673</v>
      </c>
      <c r="I84" s="33" t="n">
        <v>0.02775</v>
      </c>
      <c r="J84" s="34" t="n">
        <v>0.042787</v>
      </c>
      <c r="K84" s="34" t="n">
        <v>0.02751</v>
      </c>
      <c r="L84" s="33" t="n">
        <v>0.041106</v>
      </c>
      <c r="M84" s="33" t="n">
        <v>0.024975</v>
      </c>
    </row>
    <row r="85" customFormat="false" ht="15" hidden="false" customHeight="false" outlineLevel="0" collapsed="false">
      <c r="A85" s="32" t="n">
        <v>80</v>
      </c>
      <c r="B85" s="33" t="n">
        <v>0.056992</v>
      </c>
      <c r="C85" s="33" t="n">
        <v>0.037376</v>
      </c>
      <c r="D85" s="34" t="n">
        <v>0.054808</v>
      </c>
      <c r="E85" s="34" t="n">
        <v>0.034171</v>
      </c>
      <c r="F85" s="33" t="n">
        <v>0.053423</v>
      </c>
      <c r="G85" s="33" t="n">
        <v>0.034679</v>
      </c>
      <c r="H85" s="33" t="n">
        <v>0.051377</v>
      </c>
      <c r="I85" s="33" t="n">
        <v>0.031705</v>
      </c>
      <c r="J85" s="34" t="n">
        <v>0.048081</v>
      </c>
      <c r="K85" s="34" t="n">
        <v>0.031211</v>
      </c>
      <c r="L85" s="33" t="n">
        <v>0.046239</v>
      </c>
      <c r="M85" s="33" t="n">
        <v>0.028535</v>
      </c>
    </row>
    <row r="86" customFormat="false" ht="15" hidden="false" customHeight="false" outlineLevel="0" collapsed="false">
      <c r="A86" s="32" t="n">
        <v>81</v>
      </c>
      <c r="B86" s="33" t="n">
        <v>0.064088</v>
      </c>
      <c r="C86" s="33" t="n">
        <v>0.042803</v>
      </c>
      <c r="D86" s="34" t="n">
        <v>0.061748</v>
      </c>
      <c r="E86" s="34" t="n">
        <v>0.039454</v>
      </c>
      <c r="F86" s="33" t="n">
        <v>0.060076</v>
      </c>
      <c r="G86" s="33" t="n">
        <v>0.039715</v>
      </c>
      <c r="H86" s="33" t="n">
        <v>0.057882</v>
      </c>
      <c r="I86" s="33" t="n">
        <v>0.036608</v>
      </c>
      <c r="J86" s="34" t="n">
        <v>0.054068</v>
      </c>
      <c r="K86" s="34" t="n">
        <v>0.035743</v>
      </c>
      <c r="L86" s="33" t="n">
        <v>0.052094</v>
      </c>
      <c r="M86" s="33" t="n">
        <v>0.032947</v>
      </c>
    </row>
    <row r="87" customFormat="false" ht="15" hidden="false" customHeight="false" outlineLevel="0" collapsed="false">
      <c r="A87" s="32" t="n">
        <v>82</v>
      </c>
      <c r="B87" s="33" t="n">
        <v>0.072092</v>
      </c>
      <c r="C87" s="33" t="n">
        <v>0.049385</v>
      </c>
      <c r="D87" s="34" t="n">
        <v>0.069628</v>
      </c>
      <c r="E87" s="34" t="n">
        <v>0.045913</v>
      </c>
      <c r="F87" s="33" t="n">
        <v>0.067579</v>
      </c>
      <c r="G87" s="33" t="n">
        <v>0.045822</v>
      </c>
      <c r="H87" s="33" t="n">
        <v>0.065269</v>
      </c>
      <c r="I87" s="33" t="n">
        <v>0.0426</v>
      </c>
      <c r="J87" s="34" t="n">
        <v>0.060821</v>
      </c>
      <c r="K87" s="34" t="n">
        <v>0.04124</v>
      </c>
      <c r="L87" s="33" t="n">
        <v>0.058742</v>
      </c>
      <c r="M87" s="33" t="n">
        <v>0.03834</v>
      </c>
    </row>
    <row r="88" customFormat="false" ht="15" hidden="false" customHeight="false" outlineLevel="0" collapsed="false">
      <c r="A88" s="32" t="n">
        <v>83</v>
      </c>
      <c r="B88" s="33" t="n">
        <v>0.081033</v>
      </c>
      <c r="C88" s="33" t="n">
        <v>0.057051</v>
      </c>
      <c r="D88" s="34" t="n">
        <v>0.078479</v>
      </c>
      <c r="E88" s="34" t="n">
        <v>0.053487</v>
      </c>
      <c r="F88" s="33" t="n">
        <v>0.075959</v>
      </c>
      <c r="G88" s="33" t="n">
        <v>0.052935</v>
      </c>
      <c r="H88" s="33" t="n">
        <v>0.073565</v>
      </c>
      <c r="I88" s="33" t="n">
        <v>0.049627</v>
      </c>
      <c r="J88" s="34" t="n">
        <v>0.068363</v>
      </c>
      <c r="K88" s="34" t="n">
        <v>0.047641</v>
      </c>
      <c r="L88" s="33" t="n">
        <v>0.066209</v>
      </c>
      <c r="M88" s="33" t="n">
        <v>0.044665</v>
      </c>
    </row>
    <row r="89" customFormat="false" ht="15" hidden="false" customHeight="false" outlineLevel="0" collapsed="false">
      <c r="A89" s="32" t="n">
        <v>84</v>
      </c>
      <c r="B89" s="33" t="n">
        <v>0.091012</v>
      </c>
      <c r="C89" s="33" t="n">
        <v>0.065553</v>
      </c>
      <c r="D89" s="34" t="n">
        <v>0.088405</v>
      </c>
      <c r="E89" s="34" t="n">
        <v>0.061956</v>
      </c>
      <c r="F89" s="33" t="n">
        <v>0.085314</v>
      </c>
      <c r="G89" s="33" t="n">
        <v>0.060823</v>
      </c>
      <c r="H89" s="33" t="n">
        <v>0.08287</v>
      </c>
      <c r="I89" s="33" t="n">
        <v>0.057486</v>
      </c>
      <c r="J89" s="34" t="n">
        <v>0.076782</v>
      </c>
      <c r="K89" s="34" t="n">
        <v>0.054741</v>
      </c>
      <c r="L89" s="33" t="n">
        <v>0.074583</v>
      </c>
      <c r="M89" s="33" t="n">
        <v>0.051737</v>
      </c>
    </row>
    <row r="90" customFormat="false" ht="15" hidden="false" customHeight="false" outlineLevel="0" collapsed="false">
      <c r="A90" s="32" t="n">
        <v>85</v>
      </c>
      <c r="B90" s="33" t="n">
        <v>0.102071</v>
      </c>
      <c r="C90" s="33" t="n">
        <v>0.074862</v>
      </c>
      <c r="D90" s="34" t="n">
        <v>0.099447</v>
      </c>
      <c r="E90" s="34" t="n">
        <v>0.071302</v>
      </c>
      <c r="F90" s="33" t="n">
        <v>0.095681</v>
      </c>
      <c r="G90" s="33" t="n">
        <v>0.06946</v>
      </c>
      <c r="H90" s="33" t="n">
        <v>0.093221</v>
      </c>
      <c r="I90" s="33" t="n">
        <v>0.066157</v>
      </c>
      <c r="J90" s="34" t="n">
        <v>0.086113</v>
      </c>
      <c r="K90" s="34" t="n">
        <v>0.062514</v>
      </c>
      <c r="L90" s="33" t="n">
        <v>0.083899</v>
      </c>
      <c r="M90" s="33" t="n">
        <v>0.059541</v>
      </c>
    </row>
    <row r="91" customFormat="false" ht="15" hidden="false" customHeight="false" outlineLevel="0" collapsed="false">
      <c r="A91" s="32" t="n">
        <v>86</v>
      </c>
      <c r="B91" s="33" t="n">
        <v>0.114141</v>
      </c>
      <c r="C91" s="33" t="n">
        <v>0.085115</v>
      </c>
      <c r="D91" s="34" t="n">
        <v>0.111543</v>
      </c>
      <c r="E91" s="34" t="n">
        <v>0.081656</v>
      </c>
      <c r="F91" s="33" t="n">
        <v>0.106995</v>
      </c>
      <c r="G91" s="33" t="n">
        <v>0.078974</v>
      </c>
      <c r="H91" s="33" t="n">
        <v>0.104559</v>
      </c>
      <c r="I91" s="33" t="n">
        <v>0.075764</v>
      </c>
      <c r="J91" s="34" t="n">
        <v>0.096295</v>
      </c>
      <c r="K91" s="34" t="n">
        <v>0.071076</v>
      </c>
      <c r="L91" s="33" t="n">
        <v>0.094103</v>
      </c>
      <c r="M91" s="33" t="n">
        <v>0.068187</v>
      </c>
    </row>
    <row r="92" customFormat="false" ht="15" hidden="false" customHeight="false" outlineLevel="0" collapsed="false">
      <c r="A92" s="32" t="n">
        <v>87</v>
      </c>
      <c r="B92" s="33" t="n">
        <v>0.127192</v>
      </c>
      <c r="C92" s="33" t="n">
        <v>0.096333</v>
      </c>
      <c r="D92" s="34" t="n">
        <v>0.124661</v>
      </c>
      <c r="E92" s="34" t="n">
        <v>0.093028</v>
      </c>
      <c r="F92" s="33" t="n">
        <v>0.119229</v>
      </c>
      <c r="G92" s="33" t="n">
        <v>0.089382</v>
      </c>
      <c r="H92" s="33" t="n">
        <v>0.116856</v>
      </c>
      <c r="I92" s="33" t="n">
        <v>0.086315</v>
      </c>
      <c r="J92" s="34" t="n">
        <v>0.107306</v>
      </c>
      <c r="K92" s="34" t="n">
        <v>0.080444</v>
      </c>
      <c r="L92" s="33" t="n">
        <v>0.105171</v>
      </c>
      <c r="M92" s="33" t="n">
        <v>0.077684</v>
      </c>
    </row>
    <row r="93" customFormat="false" ht="12.75" hidden="false" customHeight="true" outlineLevel="0" collapsed="false">
      <c r="A93" s="32" t="n">
        <v>88</v>
      </c>
      <c r="B93" s="33" t="n">
        <v>0.141021</v>
      </c>
      <c r="C93" s="33" t="n">
        <v>0.108385</v>
      </c>
      <c r="D93" s="34" t="n">
        <v>0.138599</v>
      </c>
      <c r="E93" s="34" t="n">
        <v>0.105275</v>
      </c>
      <c r="F93" s="33" t="n">
        <v>0.132192</v>
      </c>
      <c r="G93" s="33" t="n">
        <v>0.100565</v>
      </c>
      <c r="H93" s="33" t="n">
        <v>0.129921</v>
      </c>
      <c r="I93" s="33" t="n">
        <v>0.097679</v>
      </c>
      <c r="J93" s="34" t="n">
        <v>0.118973</v>
      </c>
      <c r="K93" s="34" t="n">
        <v>0.090508</v>
      </c>
      <c r="L93" s="33" t="n">
        <v>0.116929</v>
      </c>
      <c r="M93" s="33" t="n">
        <v>0.087911</v>
      </c>
    </row>
    <row r="94" customFormat="false" ht="15" hidden="false" customHeight="false" outlineLevel="0" collapsed="false">
      <c r="A94" s="32" t="n">
        <v>89</v>
      </c>
      <c r="B94" s="33" t="n">
        <v>0.155425</v>
      </c>
      <c r="C94" s="33" t="n">
        <v>0.121035</v>
      </c>
      <c r="D94" s="34" t="n">
        <v>0.15315</v>
      </c>
      <c r="E94" s="34" t="n">
        <v>0.118149</v>
      </c>
      <c r="F94" s="33" t="n">
        <v>0.145694</v>
      </c>
      <c r="G94" s="33" t="n">
        <v>0.112302</v>
      </c>
      <c r="H94" s="33" t="n">
        <v>0.143562</v>
      </c>
      <c r="I94" s="33" t="n">
        <v>0.109624</v>
      </c>
      <c r="J94" s="34" t="n">
        <v>0.131124</v>
      </c>
      <c r="K94" s="34" t="n">
        <v>0.101071</v>
      </c>
      <c r="L94" s="33" t="n">
        <v>0.129206</v>
      </c>
      <c r="M94" s="33" t="n">
        <v>0.098662</v>
      </c>
    </row>
    <row r="95" customFormat="false" ht="15" hidden="false" customHeight="false" outlineLevel="0" collapsed="false">
      <c r="A95" s="32" t="n">
        <v>90</v>
      </c>
      <c r="B95" s="33" t="n">
        <v>0.170231</v>
      </c>
      <c r="C95" s="33" t="n">
        <v>0.133899</v>
      </c>
      <c r="D95" s="34" t="n">
        <v>0.168138</v>
      </c>
      <c r="E95" s="34" t="n">
        <v>0.131265</v>
      </c>
      <c r="F95" s="33" t="n">
        <v>0.159573</v>
      </c>
      <c r="G95" s="33" t="n">
        <v>0.124237</v>
      </c>
      <c r="H95" s="33" t="n">
        <v>0.157611</v>
      </c>
      <c r="I95" s="33" t="n">
        <v>0.121794</v>
      </c>
      <c r="J95" s="34" t="n">
        <v>0.143616</v>
      </c>
      <c r="K95" s="34" t="n">
        <v>0.111814</v>
      </c>
      <c r="L95" s="33" t="n">
        <v>0.14185</v>
      </c>
      <c r="M95" s="33" t="n">
        <v>0.109614</v>
      </c>
    </row>
    <row r="96" customFormat="false" ht="15" hidden="false" customHeight="false" outlineLevel="0" collapsed="false">
      <c r="A96" s="32" t="n">
        <v>91</v>
      </c>
      <c r="B96" s="33" t="n">
        <v>0.185449</v>
      </c>
      <c r="C96" s="33" t="n">
        <v>0.14667</v>
      </c>
      <c r="D96" s="34" t="n">
        <v>0.183559</v>
      </c>
      <c r="E96" s="34" t="n">
        <v>0.144313</v>
      </c>
      <c r="F96" s="33" t="n">
        <v>0.173838</v>
      </c>
      <c r="G96" s="33" t="n">
        <v>0.136087</v>
      </c>
      <c r="H96" s="33" t="n">
        <v>0.172067</v>
      </c>
      <c r="I96" s="33" t="n">
        <v>0.1339</v>
      </c>
      <c r="J96" s="34" t="n">
        <v>0.156454</v>
      </c>
      <c r="K96" s="34" t="n">
        <v>0.122478</v>
      </c>
      <c r="L96" s="33" t="n">
        <v>0.15486</v>
      </c>
      <c r="M96" s="33" t="n">
        <v>0.12051</v>
      </c>
    </row>
    <row r="97" customFormat="false" ht="15" hidden="false" customHeight="false" outlineLevel="0" collapsed="false">
      <c r="A97" s="32" t="n">
        <v>92</v>
      </c>
      <c r="B97" s="37" t="n">
        <v>0.200989</v>
      </c>
      <c r="C97" s="37" t="n">
        <v>0.159395</v>
      </c>
      <c r="D97" s="34" t="n">
        <v>0.199321</v>
      </c>
      <c r="E97" s="34" t="n">
        <v>0.157333</v>
      </c>
      <c r="F97" s="33" t="n">
        <v>0.188405</v>
      </c>
      <c r="G97" s="33" t="n">
        <v>0.147894</v>
      </c>
      <c r="H97" s="33" t="n">
        <v>0.186841</v>
      </c>
      <c r="I97" s="33" t="n">
        <v>0.145981</v>
      </c>
      <c r="J97" s="34" t="n">
        <v>0.169564</v>
      </c>
      <c r="K97" s="34" t="n">
        <v>0.133104</v>
      </c>
      <c r="L97" s="37" t="n">
        <v>0.168157</v>
      </c>
      <c r="M97" s="37" t="n">
        <v>0.131383</v>
      </c>
    </row>
    <row r="98" customFormat="false" ht="12.75" hidden="false" customHeight="true" outlineLevel="0" collapsed="false">
      <c r="A98" s="32" t="n">
        <v>93</v>
      </c>
      <c r="B98" s="37" t="n">
        <v>0.21685</v>
      </c>
      <c r="C98" s="37" t="n">
        <v>0.172113</v>
      </c>
      <c r="D98" s="34" t="n">
        <v>0.215417</v>
      </c>
      <c r="E98" s="34" t="n">
        <v>0.170365</v>
      </c>
      <c r="F98" s="33" t="n">
        <v>0.203273</v>
      </c>
      <c r="G98" s="33" t="n">
        <v>0.159695</v>
      </c>
      <c r="H98" s="33" t="n">
        <v>0.20193</v>
      </c>
      <c r="I98" s="33" t="n">
        <v>0.158072</v>
      </c>
      <c r="J98" s="34" t="n">
        <v>0.182946</v>
      </c>
      <c r="K98" s="34" t="n">
        <v>0.143725</v>
      </c>
      <c r="L98" s="37" t="n">
        <v>0.181737</v>
      </c>
      <c r="M98" s="37" t="n">
        <v>0.142265</v>
      </c>
    </row>
    <row r="99" customFormat="false" ht="12.75" hidden="false" customHeight="true" outlineLevel="0" collapsed="false">
      <c r="A99" s="32" t="n">
        <v>94</v>
      </c>
      <c r="B99" s="37" t="n">
        <v>0.232997</v>
      </c>
      <c r="C99" s="37" t="n">
        <v>0.18486</v>
      </c>
      <c r="D99" s="34" t="n">
        <v>0.23181</v>
      </c>
      <c r="E99" s="34" t="n">
        <v>0.183442</v>
      </c>
      <c r="F99" s="33" t="n">
        <v>0.218409</v>
      </c>
      <c r="G99" s="33" t="n">
        <v>0.171521</v>
      </c>
      <c r="H99" s="33" t="n">
        <v>0.217297</v>
      </c>
      <c r="I99" s="33" t="n">
        <v>0.170206</v>
      </c>
      <c r="J99" s="34" t="n">
        <v>0.196568</v>
      </c>
      <c r="K99" s="34" t="n">
        <v>0.154369</v>
      </c>
      <c r="L99" s="37" t="n">
        <v>0.195567</v>
      </c>
      <c r="M99" s="37" t="n">
        <v>0.153185</v>
      </c>
    </row>
    <row r="100" customFormat="false" ht="12.75" hidden="false" customHeight="true" outlineLevel="0" collapsed="false">
      <c r="A100" s="32" t="n">
        <v>95</v>
      </c>
      <c r="B100" s="37" t="n">
        <v>0.249388</v>
      </c>
      <c r="C100" s="37" t="n">
        <v>0.197618</v>
      </c>
      <c r="D100" s="34" t="n">
        <v>0.24846</v>
      </c>
      <c r="E100" s="34" t="n">
        <v>0.196546</v>
      </c>
      <c r="F100" s="33" t="n">
        <v>0.233774</v>
      </c>
      <c r="G100" s="33" t="n">
        <v>0.183359</v>
      </c>
      <c r="H100" s="33" t="n">
        <v>0.232904</v>
      </c>
      <c r="I100" s="33" t="n">
        <v>0.182365</v>
      </c>
      <c r="J100" s="34" t="n">
        <v>0.210397</v>
      </c>
      <c r="K100" s="34" t="n">
        <v>0.165023</v>
      </c>
      <c r="L100" s="37" t="n">
        <v>0.209614</v>
      </c>
      <c r="M100" s="37" t="n">
        <v>0.164128</v>
      </c>
    </row>
    <row r="101" customFormat="false" ht="15" hidden="false" customHeight="false" outlineLevel="0" collapsed="false">
      <c r="A101" s="32" t="n">
        <v>96</v>
      </c>
      <c r="B101" s="33" t="n">
        <v>0.265999</v>
      </c>
      <c r="C101" s="33" t="n">
        <v>0.210358</v>
      </c>
      <c r="D101" s="34" t="n">
        <v>0.265339</v>
      </c>
      <c r="E101" s="34" t="n">
        <v>0.209643</v>
      </c>
      <c r="F101" s="33" t="n">
        <v>0.249345</v>
      </c>
      <c r="G101" s="33" t="n">
        <v>0.195179</v>
      </c>
      <c r="H101" s="33" t="n">
        <v>0.248727</v>
      </c>
      <c r="I101" s="33" t="n">
        <v>0.194516</v>
      </c>
      <c r="J101" s="34" t="n">
        <v>0.224411</v>
      </c>
      <c r="K101" s="34" t="n">
        <v>0.175662</v>
      </c>
      <c r="L101" s="33" t="n">
        <v>0.223854</v>
      </c>
      <c r="M101" s="33" t="n">
        <v>0.175065</v>
      </c>
    </row>
    <row r="102" customFormat="false" ht="15" hidden="false" customHeight="false" outlineLevel="0" collapsed="false">
      <c r="A102" s="32" t="n">
        <v>97</v>
      </c>
      <c r="B102" s="33" t="n">
        <v>0.282823</v>
      </c>
      <c r="C102" s="33" t="n">
        <v>0.223038</v>
      </c>
      <c r="D102" s="34" t="n">
        <v>0.282439</v>
      </c>
      <c r="E102" s="34" t="n">
        <v>0.222688</v>
      </c>
      <c r="F102" s="33" t="n">
        <v>0.265116</v>
      </c>
      <c r="G102" s="33" t="n">
        <v>0.206945</v>
      </c>
      <c r="H102" s="33" t="n">
        <v>0.264756</v>
      </c>
      <c r="I102" s="33" t="n">
        <v>0.20662</v>
      </c>
      <c r="J102" s="34" t="n">
        <v>0.238604</v>
      </c>
      <c r="K102" s="34" t="n">
        <v>0.18625</v>
      </c>
      <c r="L102" s="33" t="n">
        <v>0.23828</v>
      </c>
      <c r="M102" s="33" t="n">
        <v>0.185958</v>
      </c>
    </row>
    <row r="103" customFormat="false" ht="15" hidden="false" customHeight="false" outlineLevel="0" collapsed="false">
      <c r="A103" s="32" t="n">
        <v>98</v>
      </c>
      <c r="B103" s="33" t="n">
        <v>0.299824</v>
      </c>
      <c r="C103" s="33" t="n">
        <v>0.235681</v>
      </c>
      <c r="D103" s="34" t="n">
        <v>0.299718</v>
      </c>
      <c r="E103" s="34" t="n">
        <v>0.235701</v>
      </c>
      <c r="F103" s="33" t="n">
        <v>0.281052</v>
      </c>
      <c r="G103" s="33" t="n">
        <v>0.218676</v>
      </c>
      <c r="H103" s="33" t="n">
        <v>0.280953</v>
      </c>
      <c r="I103" s="33" t="n">
        <v>0.218694</v>
      </c>
      <c r="J103" s="34" t="n">
        <v>0.252947</v>
      </c>
      <c r="K103" s="34" t="n">
        <v>0.196808</v>
      </c>
      <c r="L103" s="33" t="n">
        <v>0.252858</v>
      </c>
      <c r="M103" s="33" t="n">
        <v>0.196824</v>
      </c>
    </row>
    <row r="104" customFormat="false" ht="15" hidden="false" customHeight="false" outlineLevel="0" collapsed="false">
      <c r="A104" s="32" t="n">
        <v>99</v>
      </c>
      <c r="B104" s="33" t="n">
        <v>0.316929</v>
      </c>
      <c r="C104" s="33" t="n">
        <v>0.248296</v>
      </c>
      <c r="D104" s="34" t="n">
        <v>0.317104</v>
      </c>
      <c r="E104" s="34" t="n">
        <v>0.248685</v>
      </c>
      <c r="F104" s="33" t="n">
        <v>0.297086</v>
      </c>
      <c r="G104" s="33" t="n">
        <v>0.23038</v>
      </c>
      <c r="H104" s="33" t="n">
        <v>0.297251</v>
      </c>
      <c r="I104" s="33" t="n">
        <v>0.230742</v>
      </c>
      <c r="J104" s="34" t="n">
        <v>0.267377</v>
      </c>
      <c r="K104" s="34" t="n">
        <v>0.207342</v>
      </c>
      <c r="L104" s="33" t="n">
        <v>0.267526</v>
      </c>
      <c r="M104" s="33" t="n">
        <v>0.207667</v>
      </c>
    </row>
    <row r="105" customFormat="false" ht="15" hidden="false" customHeight="false" outlineLevel="0" collapsed="false">
      <c r="A105" s="32" t="n">
        <v>100</v>
      </c>
      <c r="B105" s="33" t="n">
        <v>0.330487</v>
      </c>
      <c r="C105" s="33" t="n">
        <v>0.275117</v>
      </c>
      <c r="D105" s="34" t="n">
        <v>0.330487</v>
      </c>
      <c r="E105" s="34" t="n">
        <v>0.275117</v>
      </c>
      <c r="F105" s="33" t="n">
        <v>0.309795</v>
      </c>
      <c r="G105" s="33" t="n">
        <v>0.255266</v>
      </c>
      <c r="H105" s="33" t="n">
        <v>0.309795</v>
      </c>
      <c r="I105" s="33" t="n">
        <v>0.255266</v>
      </c>
      <c r="J105" s="34" t="n">
        <v>0.278816</v>
      </c>
      <c r="K105" s="34" t="n">
        <v>0.229739</v>
      </c>
      <c r="L105" s="33" t="n">
        <v>0.278816</v>
      </c>
      <c r="M105" s="33" t="n">
        <v>0.229739</v>
      </c>
    </row>
    <row r="106" customFormat="false" ht="15" hidden="false" customHeight="false" outlineLevel="0" collapsed="false">
      <c r="A106" s="32" t="n">
        <v>101</v>
      </c>
      <c r="B106" s="33" t="n">
        <v>0.348131</v>
      </c>
      <c r="C106" s="33" t="n">
        <v>0.291416</v>
      </c>
      <c r="D106" s="34" t="n">
        <v>0.348131</v>
      </c>
      <c r="E106" s="34" t="n">
        <v>0.291416</v>
      </c>
      <c r="F106" s="33" t="n">
        <v>0.326335</v>
      </c>
      <c r="G106" s="33" t="n">
        <v>0.270389</v>
      </c>
      <c r="H106" s="33" t="n">
        <v>0.326335</v>
      </c>
      <c r="I106" s="33" t="n">
        <v>0.270389</v>
      </c>
      <c r="J106" s="34" t="n">
        <v>0.293701</v>
      </c>
      <c r="K106" s="34" t="n">
        <v>0.24335</v>
      </c>
      <c r="L106" s="33" t="n">
        <v>0.293701</v>
      </c>
      <c r="M106" s="33" t="n">
        <v>0.24335</v>
      </c>
    </row>
    <row r="107" customFormat="false" ht="15" hidden="false" customHeight="false" outlineLevel="0" collapsed="false">
      <c r="A107" s="32" t="n">
        <v>102</v>
      </c>
      <c r="B107" s="33" t="n">
        <v>0.366086</v>
      </c>
      <c r="C107" s="33" t="n">
        <v>0.308144</v>
      </c>
      <c r="D107" s="34" t="n">
        <v>0.366086</v>
      </c>
      <c r="E107" s="34" t="n">
        <v>0.308144</v>
      </c>
      <c r="F107" s="33" t="n">
        <v>0.343166</v>
      </c>
      <c r="G107" s="33" t="n">
        <v>0.28591</v>
      </c>
      <c r="H107" s="33" t="n">
        <v>0.343166</v>
      </c>
      <c r="I107" s="33" t="n">
        <v>0.28591</v>
      </c>
      <c r="J107" s="34" t="n">
        <v>0.30885</v>
      </c>
      <c r="K107" s="34" t="n">
        <v>0.257319</v>
      </c>
      <c r="L107" s="33" t="n">
        <v>0.30885</v>
      </c>
      <c r="M107" s="33" t="n">
        <v>0.257319</v>
      </c>
    </row>
    <row r="108" customFormat="false" ht="15" hidden="false" customHeight="false" outlineLevel="0" collapsed="false">
      <c r="A108" s="32" t="n">
        <v>103</v>
      </c>
      <c r="B108" s="33" t="n">
        <v>0.384354</v>
      </c>
      <c r="C108" s="33" t="n">
        <v>0.325311</v>
      </c>
      <c r="D108" s="34" t="n">
        <v>0.384354</v>
      </c>
      <c r="E108" s="34" t="n">
        <v>0.325311</v>
      </c>
      <c r="F108" s="33" t="n">
        <v>0.36029</v>
      </c>
      <c r="G108" s="33" t="n">
        <v>0.301838</v>
      </c>
      <c r="H108" s="33" t="n">
        <v>0.36029</v>
      </c>
      <c r="I108" s="33" t="n">
        <v>0.301838</v>
      </c>
      <c r="J108" s="34" t="n">
        <v>0.324261</v>
      </c>
      <c r="K108" s="34" t="n">
        <v>0.271655</v>
      </c>
      <c r="L108" s="33" t="n">
        <v>0.324261</v>
      </c>
      <c r="M108" s="33" t="n">
        <v>0.271655</v>
      </c>
    </row>
    <row r="109" customFormat="false" ht="15" hidden="false" customHeight="false" outlineLevel="0" collapsed="false">
      <c r="A109" s="32" t="n">
        <v>104</v>
      </c>
      <c r="B109" s="33" t="n">
        <v>0.402934</v>
      </c>
      <c r="C109" s="33" t="n">
        <v>0.34293</v>
      </c>
      <c r="D109" s="34" t="n">
        <v>0.402934</v>
      </c>
      <c r="E109" s="34" t="n">
        <v>0.34293</v>
      </c>
      <c r="F109" s="33" t="n">
        <v>0.377706</v>
      </c>
      <c r="G109" s="33" t="n">
        <v>0.318186</v>
      </c>
      <c r="H109" s="33" t="n">
        <v>0.377706</v>
      </c>
      <c r="I109" s="33" t="n">
        <v>0.318186</v>
      </c>
      <c r="J109" s="34" t="n">
        <v>0.339936</v>
      </c>
      <c r="K109" s="34" t="n">
        <v>0.286368</v>
      </c>
      <c r="L109" s="33" t="n">
        <v>0.339936</v>
      </c>
      <c r="M109" s="33" t="n">
        <v>0.286368</v>
      </c>
    </row>
    <row r="110" customFormat="false" ht="15" hidden="false" customHeight="false" outlineLevel="0" collapsed="false">
      <c r="A110" s="32" t="n">
        <v>105</v>
      </c>
      <c r="B110" s="33" t="n">
        <v>0.421824</v>
      </c>
      <c r="C110" s="33" t="n">
        <v>0.361012</v>
      </c>
      <c r="D110" s="34" t="n">
        <v>0.421824</v>
      </c>
      <c r="E110" s="34" t="n">
        <v>0.361012</v>
      </c>
      <c r="F110" s="33" t="n">
        <v>0.395414</v>
      </c>
      <c r="G110" s="33" t="n">
        <v>0.334963</v>
      </c>
      <c r="H110" s="33" t="n">
        <v>0.395414</v>
      </c>
      <c r="I110" s="33" t="n">
        <v>0.334963</v>
      </c>
      <c r="J110" s="34" t="n">
        <v>0.355873</v>
      </c>
      <c r="K110" s="34" t="n">
        <v>0.301467</v>
      </c>
      <c r="L110" s="33" t="n">
        <v>0.355873</v>
      </c>
      <c r="M110" s="33" t="n">
        <v>0.301467</v>
      </c>
    </row>
    <row r="111" customFormat="false" ht="15" hidden="false" customHeight="false" outlineLevel="0" collapsed="false">
      <c r="A111" s="32" t="n">
        <v>106</v>
      </c>
      <c r="B111" s="33" t="n">
        <v>0.441023</v>
      </c>
      <c r="C111" s="33" t="n">
        <v>0.379567</v>
      </c>
      <c r="D111" s="34" t="n">
        <v>0.441023</v>
      </c>
      <c r="E111" s="34" t="n">
        <v>0.379567</v>
      </c>
      <c r="F111" s="33" t="n">
        <v>0.413411</v>
      </c>
      <c r="G111" s="33" t="n">
        <v>0.35218</v>
      </c>
      <c r="H111" s="33" t="n">
        <v>0.413411</v>
      </c>
      <c r="I111" s="33" t="n">
        <v>0.35218</v>
      </c>
      <c r="J111" s="34" t="n">
        <v>0.372069</v>
      </c>
      <c r="K111" s="34" t="n">
        <v>0.316962</v>
      </c>
      <c r="L111" s="33" t="n">
        <v>0.372069</v>
      </c>
      <c r="M111" s="33" t="n">
        <v>0.316962</v>
      </c>
    </row>
    <row r="112" customFormat="false" ht="15" hidden="false" customHeight="false" outlineLevel="0" collapsed="false">
      <c r="A112" s="32" t="n">
        <v>107</v>
      </c>
      <c r="B112" s="33" t="n">
        <v>0.460525</v>
      </c>
      <c r="C112" s="33" t="n">
        <v>0.398606</v>
      </c>
      <c r="D112" s="34" t="n">
        <v>0.460525</v>
      </c>
      <c r="E112" s="34" t="n">
        <v>0.398606</v>
      </c>
      <c r="F112" s="33" t="n">
        <v>0.431692</v>
      </c>
      <c r="G112" s="33" t="n">
        <v>0.369844</v>
      </c>
      <c r="H112" s="33" t="n">
        <v>0.431692</v>
      </c>
      <c r="I112" s="33" t="n">
        <v>0.369844</v>
      </c>
      <c r="J112" s="34" t="n">
        <v>0.388523</v>
      </c>
      <c r="K112" s="34" t="n">
        <v>0.33286</v>
      </c>
      <c r="L112" s="33" t="n">
        <v>0.388523</v>
      </c>
      <c r="M112" s="33" t="n">
        <v>0.33286</v>
      </c>
    </row>
    <row r="113" customFormat="false" ht="15" hidden="false" customHeight="false" outlineLevel="0" collapsed="false">
      <c r="A113" s="32" t="n">
        <v>108</v>
      </c>
      <c r="B113" s="33" t="n">
        <v>0.480327</v>
      </c>
      <c r="C113" s="33" t="n">
        <v>0.418136</v>
      </c>
      <c r="D113" s="34" t="n">
        <v>0.480327</v>
      </c>
      <c r="E113" s="34" t="n">
        <v>0.418136</v>
      </c>
      <c r="F113" s="33" t="n">
        <v>0.450254</v>
      </c>
      <c r="G113" s="33" t="n">
        <v>0.387966</v>
      </c>
      <c r="H113" s="33" t="n">
        <v>0.450254</v>
      </c>
      <c r="I113" s="33" t="n">
        <v>0.387966</v>
      </c>
      <c r="J113" s="34" t="n">
        <v>0.405229</v>
      </c>
      <c r="K113" s="34" t="n">
        <v>0.349169</v>
      </c>
      <c r="L113" s="33" t="n">
        <v>0.405229</v>
      </c>
      <c r="M113" s="33" t="n">
        <v>0.349169</v>
      </c>
    </row>
    <row r="114" customFormat="false" ht="15" hidden="false" customHeight="false" outlineLevel="0" collapsed="false">
      <c r="A114" s="32" t="n">
        <v>109</v>
      </c>
      <c r="B114" s="33" t="n">
        <v>0.500419</v>
      </c>
      <c r="C114" s="33" t="n">
        <v>0.438167</v>
      </c>
      <c r="D114" s="34" t="n">
        <v>0.500419</v>
      </c>
      <c r="E114" s="34" t="n">
        <v>0.438167</v>
      </c>
      <c r="F114" s="33" t="n">
        <v>0.469088</v>
      </c>
      <c r="G114" s="33" t="n">
        <v>0.406552</v>
      </c>
      <c r="H114" s="33" t="n">
        <v>0.469088</v>
      </c>
      <c r="I114" s="33" t="n">
        <v>0.406552</v>
      </c>
      <c r="J114" s="34" t="n">
        <v>0.42218</v>
      </c>
      <c r="K114" s="34" t="n">
        <v>0.365896</v>
      </c>
      <c r="L114" s="33" t="n">
        <v>0.42218</v>
      </c>
      <c r="M114" s="33" t="n">
        <v>0.365896</v>
      </c>
    </row>
    <row r="115" customFormat="false" ht="15" hidden="false" customHeight="false" outlineLevel="0" collapsed="false">
      <c r="A115" s="32" t="n">
        <v>110</v>
      </c>
      <c r="B115" s="33" t="n">
        <v>0.520793</v>
      </c>
      <c r="C115" s="33" t="n">
        <v>0.458705</v>
      </c>
      <c r="D115" s="34" t="n">
        <v>0.520793</v>
      </c>
      <c r="E115" s="34" t="n">
        <v>0.458705</v>
      </c>
      <c r="F115" s="33" t="n">
        <v>0.488186</v>
      </c>
      <c r="G115" s="33" t="n">
        <v>0.425607</v>
      </c>
      <c r="H115" s="33" t="n">
        <v>0.488186</v>
      </c>
      <c r="I115" s="33" t="n">
        <v>0.425607</v>
      </c>
      <c r="J115" s="34" t="n">
        <v>0.439368</v>
      </c>
      <c r="K115" s="34" t="n">
        <v>0.383046</v>
      </c>
      <c r="L115" s="33" t="n">
        <v>0.439368</v>
      </c>
      <c r="M115" s="33" t="n">
        <v>0.383046</v>
      </c>
    </row>
    <row r="116" customFormat="false" ht="15" hidden="false" customHeight="false" outlineLevel="0" collapsed="false">
      <c r="A116" s="32" t="n">
        <v>111</v>
      </c>
      <c r="B116" s="33" t="n">
        <v>0.541435</v>
      </c>
      <c r="C116" s="33" t="n">
        <v>0.479752</v>
      </c>
      <c r="D116" s="34" t="n">
        <v>0.541435</v>
      </c>
      <c r="E116" s="34" t="n">
        <v>0.479752</v>
      </c>
      <c r="F116" s="33" t="n">
        <v>0.507536</v>
      </c>
      <c r="G116" s="33" t="n">
        <v>0.445136</v>
      </c>
      <c r="H116" s="33" t="n">
        <v>0.507536</v>
      </c>
      <c r="I116" s="33" t="n">
        <v>0.445136</v>
      </c>
      <c r="J116" s="34" t="n">
        <v>0.456782</v>
      </c>
      <c r="K116" s="34" t="n">
        <v>0.400622</v>
      </c>
      <c r="L116" s="33" t="n">
        <v>0.456782</v>
      </c>
      <c r="M116" s="33" t="n">
        <v>0.400622</v>
      </c>
    </row>
    <row r="117" customFormat="false" ht="15" hidden="false" customHeight="false" outlineLevel="0" collapsed="false">
      <c r="A117" s="32" t="n">
        <v>112</v>
      </c>
      <c r="B117" s="33" t="n">
        <v>0.56233</v>
      </c>
      <c r="C117" s="33" t="n">
        <v>0.501312</v>
      </c>
      <c r="D117" s="34" t="n">
        <v>0.56233</v>
      </c>
      <c r="E117" s="34" t="n">
        <v>0.501312</v>
      </c>
      <c r="F117" s="33" t="n">
        <v>0.527123</v>
      </c>
      <c r="G117" s="33" t="n">
        <v>0.46514</v>
      </c>
      <c r="H117" s="33" t="n">
        <v>0.527123</v>
      </c>
      <c r="I117" s="33" t="n">
        <v>0.46514</v>
      </c>
      <c r="J117" s="34" t="n">
        <v>0.474411</v>
      </c>
      <c r="K117" s="34" t="n">
        <v>0.418626</v>
      </c>
      <c r="L117" s="33" t="n">
        <v>0.474411</v>
      </c>
      <c r="M117" s="33" t="n">
        <v>0.418626</v>
      </c>
    </row>
    <row r="118" customFormat="false" ht="15" hidden="false" customHeight="false" outlineLevel="0" collapsed="false">
      <c r="A118" s="32" t="n">
        <v>113</v>
      </c>
      <c r="B118" s="33" t="n">
        <v>0.583459</v>
      </c>
      <c r="C118" s="33" t="n">
        <v>0.523382</v>
      </c>
      <c r="D118" s="34" t="n">
        <v>0.583459</v>
      </c>
      <c r="E118" s="34" t="n">
        <v>0.523382</v>
      </c>
      <c r="F118" s="33" t="n">
        <v>0.54693</v>
      </c>
      <c r="G118" s="33" t="n">
        <v>0.485617</v>
      </c>
      <c r="H118" s="33" t="n">
        <v>0.54693</v>
      </c>
      <c r="I118" s="33" t="n">
        <v>0.485617</v>
      </c>
      <c r="J118" s="34" t="n">
        <v>0.492237</v>
      </c>
      <c r="K118" s="34" t="n">
        <v>0.437055</v>
      </c>
      <c r="L118" s="33" t="n">
        <v>0.492237</v>
      </c>
      <c r="M118" s="33" t="n">
        <v>0.437055</v>
      </c>
    </row>
    <row r="119" customFormat="false" ht="15" hidden="false" customHeight="false" outlineLevel="0" collapsed="false">
      <c r="A119" s="32" t="n">
        <v>114</v>
      </c>
      <c r="B119" s="33" t="n">
        <v>0.604801</v>
      </c>
      <c r="C119" s="33" t="n">
        <v>0.545956</v>
      </c>
      <c r="D119" s="34" t="n">
        <v>0.604801</v>
      </c>
      <c r="E119" s="34" t="n">
        <v>0.545956</v>
      </c>
      <c r="F119" s="33" t="n">
        <v>0.566935</v>
      </c>
      <c r="G119" s="33" t="n">
        <v>0.506563</v>
      </c>
      <c r="H119" s="33" t="n">
        <v>0.566935</v>
      </c>
      <c r="I119" s="33" t="n">
        <v>0.506563</v>
      </c>
      <c r="J119" s="34" t="n">
        <v>0.510241</v>
      </c>
      <c r="K119" s="34" t="n">
        <v>0.455906</v>
      </c>
      <c r="L119" s="33" t="n">
        <v>0.510241</v>
      </c>
      <c r="M119" s="33" t="n">
        <v>0.455906</v>
      </c>
    </row>
    <row r="120" customFormat="false" ht="15" hidden="false" customHeight="false" outlineLevel="0" collapsed="false">
      <c r="A120" s="32" t="n">
        <v>115</v>
      </c>
      <c r="B120" s="33" t="n">
        <v>0.626326</v>
      </c>
      <c r="C120" s="33" t="n">
        <v>0.569024</v>
      </c>
      <c r="D120" s="34" t="n">
        <v>0.626326</v>
      </c>
      <c r="E120" s="34" t="n">
        <v>0.569024</v>
      </c>
      <c r="F120" s="33" t="n">
        <v>0.587112</v>
      </c>
      <c r="G120" s="33" t="n">
        <v>0.527966</v>
      </c>
      <c r="H120" s="33" t="n">
        <v>0.587112</v>
      </c>
      <c r="I120" s="33" t="n">
        <v>0.527966</v>
      </c>
      <c r="J120" s="34" t="n">
        <v>0.528401</v>
      </c>
      <c r="K120" s="34" t="n">
        <v>0.47517</v>
      </c>
      <c r="L120" s="33" t="n">
        <v>0.528401</v>
      </c>
      <c r="M120" s="33" t="n">
        <v>0.47517</v>
      </c>
    </row>
    <row r="121" customFormat="false" ht="15" hidden="false" customHeight="false" outlineLevel="0" collapsed="false">
      <c r="A121" s="32" t="n">
        <v>116</v>
      </c>
      <c r="B121" s="33" t="n">
        <v>0.648003</v>
      </c>
      <c r="C121" s="33" t="n">
        <v>0.59257</v>
      </c>
      <c r="D121" s="34" t="n">
        <v>0.648003</v>
      </c>
      <c r="E121" s="34" t="n">
        <v>0.59257</v>
      </c>
      <c r="F121" s="33" t="n">
        <v>0.607432</v>
      </c>
      <c r="G121" s="33" t="n">
        <v>0.549813</v>
      </c>
      <c r="H121" s="33" t="n">
        <v>0.607432</v>
      </c>
      <c r="I121" s="33" t="n">
        <v>0.549813</v>
      </c>
      <c r="J121" s="34" t="n">
        <v>0.546689</v>
      </c>
      <c r="K121" s="34" t="n">
        <v>0.494832</v>
      </c>
      <c r="L121" s="33" t="n">
        <v>0.546689</v>
      </c>
      <c r="M121" s="33" t="n">
        <v>0.494832</v>
      </c>
    </row>
    <row r="122" customFormat="false" ht="15" hidden="false" customHeight="false" outlineLevel="0" collapsed="false">
      <c r="A122" s="32" t="n">
        <v>117</v>
      </c>
      <c r="B122" s="33" t="n">
        <v>0.669795</v>
      </c>
      <c r="C122" s="33" t="n">
        <v>0.616569</v>
      </c>
      <c r="D122" s="34" t="n">
        <v>0.669795</v>
      </c>
      <c r="E122" s="34" t="n">
        <v>0.616569</v>
      </c>
      <c r="F122" s="33" t="n">
        <v>0.62786</v>
      </c>
      <c r="G122" s="33" t="n">
        <v>0.57208</v>
      </c>
      <c r="H122" s="33" t="n">
        <v>0.62786</v>
      </c>
      <c r="I122" s="33" t="n">
        <v>0.57208</v>
      </c>
      <c r="J122" s="34" t="n">
        <v>0.565074</v>
      </c>
      <c r="K122" s="34" t="n">
        <v>0.514872</v>
      </c>
      <c r="L122" s="33" t="n">
        <v>0.565074</v>
      </c>
      <c r="M122" s="33" t="n">
        <v>0.514872</v>
      </c>
    </row>
    <row r="123" customFormat="false" ht="15" hidden="false" customHeight="false" outlineLevel="0" collapsed="false">
      <c r="A123" s="32" t="n">
        <v>118</v>
      </c>
      <c r="B123" s="33" t="n">
        <v>0.691657</v>
      </c>
      <c r="C123" s="33" t="n">
        <v>0.640988</v>
      </c>
      <c r="D123" s="34" t="n">
        <v>0.691657</v>
      </c>
      <c r="E123" s="34" t="n">
        <v>0.640988</v>
      </c>
      <c r="F123" s="33" t="n">
        <v>0.648353</v>
      </c>
      <c r="G123" s="33" t="n">
        <v>0.594737</v>
      </c>
      <c r="H123" s="33" t="n">
        <v>0.648353</v>
      </c>
      <c r="I123" s="33" t="n">
        <v>0.594737</v>
      </c>
      <c r="J123" s="34" t="n">
        <v>0.583517</v>
      </c>
      <c r="K123" s="34" t="n">
        <v>0.535264</v>
      </c>
      <c r="L123" s="33" t="n">
        <v>0.583517</v>
      </c>
      <c r="M123" s="33" t="n">
        <v>0.535264</v>
      </c>
    </row>
    <row r="124" customFormat="false" ht="15" hidden="false" customHeight="false" outlineLevel="0" collapsed="false">
      <c r="A124" s="32" t="n">
        <v>119</v>
      </c>
      <c r="B124" s="33" t="n">
        <v>0.713536</v>
      </c>
      <c r="C124" s="33" t="n">
        <v>0.665783</v>
      </c>
      <c r="D124" s="34" t="n">
        <v>0.713536</v>
      </c>
      <c r="E124" s="34" t="n">
        <v>0.665783</v>
      </c>
      <c r="F124" s="33" t="n">
        <v>0.668862</v>
      </c>
      <c r="G124" s="33" t="n">
        <v>0.617744</v>
      </c>
      <c r="H124" s="33" t="n">
        <v>0.668862</v>
      </c>
      <c r="I124" s="33" t="n">
        <v>0.617744</v>
      </c>
      <c r="J124" s="34" t="n">
        <v>0.601976</v>
      </c>
      <c r="K124" s="34" t="n">
        <v>0.555969</v>
      </c>
      <c r="L124" s="33" t="n">
        <v>0.601976</v>
      </c>
      <c r="M124" s="33" t="n">
        <v>0.555969</v>
      </c>
    </row>
    <row r="125" customFormat="false" ht="15" hidden="false" customHeight="false" outlineLevel="0" collapsed="false">
      <c r="A125" s="32" t="n">
        <v>120</v>
      </c>
      <c r="B125" s="33" t="n">
        <v>0.735375</v>
      </c>
      <c r="C125" s="33" t="n">
        <v>0.690898</v>
      </c>
      <c r="D125" s="34" t="n">
        <v>0.735375</v>
      </c>
      <c r="E125" s="34" t="n">
        <v>0.690898</v>
      </c>
      <c r="F125" s="33" t="n">
        <v>0.689333</v>
      </c>
      <c r="G125" s="33" t="n">
        <v>0.641046</v>
      </c>
      <c r="H125" s="33" t="n">
        <v>0.689333</v>
      </c>
      <c r="I125" s="33" t="n">
        <v>0.641046</v>
      </c>
      <c r="J125" s="34" t="n">
        <v>0.6204</v>
      </c>
      <c r="K125" s="34" t="n">
        <v>0.576942</v>
      </c>
      <c r="L125" s="33" t="n">
        <v>0.6204</v>
      </c>
      <c r="M125" s="33" t="n">
        <v>0.576942</v>
      </c>
    </row>
    <row r="126" customFormat="false" ht="15" hidden="false" customHeight="false" outlineLevel="0" collapsed="false">
      <c r="A126" s="32" t="n">
        <v>121</v>
      </c>
      <c r="B126" s="33" t="n">
        <v>1</v>
      </c>
      <c r="C126" s="33" t="n">
        <v>1</v>
      </c>
      <c r="D126" s="34" t="n">
        <v>1</v>
      </c>
      <c r="E126" s="34" t="n">
        <v>1</v>
      </c>
      <c r="F126" s="34" t="n">
        <v>0</v>
      </c>
      <c r="G126" s="34" t="n">
        <v>0</v>
      </c>
      <c r="H126" s="34" t="n">
        <v>0</v>
      </c>
      <c r="I126" s="34" t="n">
        <v>0</v>
      </c>
      <c r="J126" s="34" t="n">
        <v>1</v>
      </c>
      <c r="K126" s="34" t="n">
        <v>1</v>
      </c>
      <c r="L126" s="33" t="n">
        <v>1</v>
      </c>
      <c r="M126" s="33" t="n">
        <v>1</v>
      </c>
    </row>
  </sheetData>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26"/>
  <sheetViews>
    <sheetView windowProtection="false" showFormulas="false" showGridLines="true" showRowColHeaders="true" showZeros="true" rightToLeft="false" tabSelected="false" showOutlineSymbols="true" defaultGridColor="true" view="normal" topLeftCell="IV1" colorId="64" zoomScale="110" zoomScaleNormal="110" zoomScalePageLayoutView="100" workbookViewId="0">
      <selection pane="topLeft" activeCell="L1" activeCellId="0" sqref="L1"/>
    </sheetView>
  </sheetViews>
  <sheetFormatPr defaultRowHeight="14.1"/>
  <cols>
    <col collapsed="false" hidden="false" max="1" min="1" style="8" width="5.27551020408163"/>
    <col collapsed="false" hidden="false" max="2" min="2" style="4" width="11.5663265306122"/>
    <col collapsed="false" hidden="false" max="3" min="3" style="4" width="12.7142857142857"/>
    <col collapsed="false" hidden="false" max="4" min="4" style="4" width="11.5663265306122"/>
    <col collapsed="false" hidden="false" max="9" min="5" style="4" width="12.030612244898"/>
    <col collapsed="false" hidden="false" max="10" min="10" style="4" width="10.9897959183673"/>
    <col collapsed="false" hidden="false" max="11" min="11" style="4" width="11.5102040816327"/>
  </cols>
  <sheetData>
    <row r="1" customFormat="false" ht="15" hidden="false" customHeight="false" outlineLevel="0" collapsed="false">
      <c r="A1" s="11"/>
      <c r="B1" s="11" t="s">
        <v>36</v>
      </c>
      <c r="C1" s="11" t="s">
        <v>37</v>
      </c>
      <c r="D1" s="11" t="s">
        <v>38</v>
      </c>
      <c r="E1" s="11" t="s">
        <v>39</v>
      </c>
      <c r="F1" s="11" t="s">
        <v>36</v>
      </c>
      <c r="G1" s="11" t="s">
        <v>37</v>
      </c>
      <c r="H1" s="11" t="s">
        <v>38</v>
      </c>
      <c r="I1" s="11" t="s">
        <v>39</v>
      </c>
      <c r="J1" s="11" t="s">
        <v>40</v>
      </c>
      <c r="K1" s="11" t="s">
        <v>41</v>
      </c>
    </row>
    <row r="2" customFormat="false" ht="12.65" hidden="false" customHeight="true" outlineLevel="0" collapsed="false">
      <c r="A2" s="11"/>
      <c r="B2" s="30" t="s">
        <v>42</v>
      </c>
      <c r="C2" s="30"/>
      <c r="D2" s="30" t="s">
        <v>43</v>
      </c>
      <c r="E2" s="30"/>
      <c r="F2" s="30" t="s">
        <v>42</v>
      </c>
      <c r="G2" s="30"/>
      <c r="H2" s="30" t="s">
        <v>43</v>
      </c>
      <c r="I2" s="30"/>
      <c r="J2" s="30" t="s">
        <v>44</v>
      </c>
      <c r="K2" s="30"/>
    </row>
    <row r="3" customFormat="false" ht="12.75" hidden="false" customHeight="true" outlineLevel="0" collapsed="false">
      <c r="A3" s="11"/>
      <c r="B3" s="30" t="s">
        <v>45</v>
      </c>
      <c r="C3" s="30"/>
      <c r="D3" s="30" t="s">
        <v>45</v>
      </c>
      <c r="E3" s="30"/>
      <c r="F3" s="30" t="s">
        <v>1</v>
      </c>
      <c r="G3" s="30"/>
      <c r="H3" s="30" t="s">
        <v>1</v>
      </c>
      <c r="I3" s="30"/>
      <c r="J3" s="30" t="s">
        <v>3</v>
      </c>
      <c r="K3" s="30"/>
    </row>
    <row r="4" customFormat="false" ht="15" hidden="false" customHeight="false" outlineLevel="0" collapsed="false">
      <c r="A4" s="11" t="s">
        <v>33</v>
      </c>
      <c r="B4" s="11" t="s">
        <v>34</v>
      </c>
      <c r="C4" s="11" t="s">
        <v>35</v>
      </c>
      <c r="D4" s="11" t="s">
        <v>34</v>
      </c>
      <c r="E4" s="11" t="s">
        <v>35</v>
      </c>
      <c r="F4" s="11" t="s">
        <v>34</v>
      </c>
      <c r="G4" s="11" t="s">
        <v>35</v>
      </c>
      <c r="H4" s="11" t="s">
        <v>34</v>
      </c>
      <c r="I4" s="11" t="s">
        <v>35</v>
      </c>
      <c r="J4" s="11" t="s">
        <v>34</v>
      </c>
      <c r="K4" s="11" t="s">
        <v>35</v>
      </c>
    </row>
    <row r="5" customFormat="false" ht="15" hidden="false" customHeight="false" outlineLevel="0" collapsed="false">
      <c r="A5" s="38" t="n">
        <v>0</v>
      </c>
      <c r="B5" s="39" t="n">
        <v>0.03045921</v>
      </c>
      <c r="C5" s="39" t="n">
        <v>0.03045921</v>
      </c>
      <c r="D5" s="39" t="n">
        <v>0.02275699</v>
      </c>
      <c r="E5" s="39" t="n">
        <v>0.02275699</v>
      </c>
      <c r="F5" s="39" t="n">
        <v>0.03071697</v>
      </c>
      <c r="G5" s="39" t="n">
        <v>0.03071697</v>
      </c>
      <c r="H5" s="39" t="n">
        <v>0.02301277</v>
      </c>
      <c r="I5" s="39" t="n">
        <v>0.02301277</v>
      </c>
      <c r="J5" s="39" t="n">
        <v>0.03303985</v>
      </c>
      <c r="K5" s="39" t="n">
        <v>0.03303985</v>
      </c>
    </row>
    <row r="6" customFormat="false" ht="15" hidden="false" customHeight="false" outlineLevel="0" collapsed="false">
      <c r="A6" s="38" t="n">
        <v>1</v>
      </c>
      <c r="B6" s="39" t="n">
        <v>0.03045921</v>
      </c>
      <c r="C6" s="39" t="n">
        <v>0.03045921</v>
      </c>
      <c r="D6" s="39" t="n">
        <v>0.02275699</v>
      </c>
      <c r="E6" s="39" t="n">
        <v>0.02275699</v>
      </c>
      <c r="F6" s="39" t="n">
        <v>0.03071697</v>
      </c>
      <c r="G6" s="39" t="n">
        <v>0.03071697</v>
      </c>
      <c r="H6" s="39" t="n">
        <v>0.02301277</v>
      </c>
      <c r="I6" s="39" t="n">
        <v>0.02301277</v>
      </c>
      <c r="J6" s="39" t="n">
        <v>0.03303985</v>
      </c>
      <c r="K6" s="39" t="n">
        <v>0.03303985</v>
      </c>
    </row>
    <row r="7" customFormat="false" ht="15" hidden="false" customHeight="false" outlineLevel="0" collapsed="false">
      <c r="A7" s="38" t="n">
        <v>2</v>
      </c>
      <c r="B7" s="39" t="n">
        <v>0.03045921</v>
      </c>
      <c r="C7" s="39" t="n">
        <v>0.03045921</v>
      </c>
      <c r="D7" s="39" t="n">
        <v>0.02275699</v>
      </c>
      <c r="E7" s="39" t="n">
        <v>0.02275699</v>
      </c>
      <c r="F7" s="39" t="n">
        <v>0.03071697</v>
      </c>
      <c r="G7" s="39" t="n">
        <v>0.03071697</v>
      </c>
      <c r="H7" s="39" t="n">
        <v>0.02301277</v>
      </c>
      <c r="I7" s="39" t="n">
        <v>0.02301277</v>
      </c>
      <c r="J7" s="39" t="n">
        <v>0.03303985</v>
      </c>
      <c r="K7" s="39" t="n">
        <v>0.03303985</v>
      </c>
    </row>
    <row r="8" customFormat="false" ht="15" hidden="false" customHeight="false" outlineLevel="0" collapsed="false">
      <c r="A8" s="38" t="n">
        <v>3</v>
      </c>
      <c r="B8" s="39" t="n">
        <v>0.03045921</v>
      </c>
      <c r="C8" s="39" t="n">
        <v>0.03045921</v>
      </c>
      <c r="D8" s="39" t="n">
        <v>0.02275699</v>
      </c>
      <c r="E8" s="39" t="n">
        <v>0.02275699</v>
      </c>
      <c r="F8" s="39" t="n">
        <v>0.03071697</v>
      </c>
      <c r="G8" s="39" t="n">
        <v>0.03071697</v>
      </c>
      <c r="H8" s="39" t="n">
        <v>0.02301277</v>
      </c>
      <c r="I8" s="39" t="n">
        <v>0.02301277</v>
      </c>
      <c r="J8" s="39" t="n">
        <v>0.03303985</v>
      </c>
      <c r="K8" s="39" t="n">
        <v>0.03303985</v>
      </c>
    </row>
    <row r="9" customFormat="false" ht="15" hidden="false" customHeight="false" outlineLevel="0" collapsed="false">
      <c r="A9" s="38" t="n">
        <v>4</v>
      </c>
      <c r="B9" s="39" t="n">
        <v>0.03045921</v>
      </c>
      <c r="C9" s="39" t="n">
        <v>0.03045921</v>
      </c>
      <c r="D9" s="39" t="n">
        <v>0.02275699</v>
      </c>
      <c r="E9" s="39" t="n">
        <v>0.02275699</v>
      </c>
      <c r="F9" s="39" t="n">
        <v>0.03071697</v>
      </c>
      <c r="G9" s="39" t="n">
        <v>0.03071697</v>
      </c>
      <c r="H9" s="39" t="n">
        <v>0.02301277</v>
      </c>
      <c r="I9" s="39" t="n">
        <v>0.02301277</v>
      </c>
      <c r="J9" s="39" t="n">
        <v>0.03303985</v>
      </c>
      <c r="K9" s="39" t="n">
        <v>0.03303985</v>
      </c>
    </row>
    <row r="10" customFormat="false" ht="15" hidden="false" customHeight="false" outlineLevel="0" collapsed="false">
      <c r="A10" s="38" t="n">
        <v>5</v>
      </c>
      <c r="B10" s="39" t="n">
        <v>0.03045921</v>
      </c>
      <c r="C10" s="39" t="n">
        <v>0.03045921</v>
      </c>
      <c r="D10" s="39" t="n">
        <v>0.02275699</v>
      </c>
      <c r="E10" s="39" t="n">
        <v>0.02275699</v>
      </c>
      <c r="F10" s="39" t="n">
        <v>0.03071697</v>
      </c>
      <c r="G10" s="39" t="n">
        <v>0.03071697</v>
      </c>
      <c r="H10" s="39" t="n">
        <v>0.02301277</v>
      </c>
      <c r="I10" s="39" t="n">
        <v>0.02301277</v>
      </c>
      <c r="J10" s="39" t="n">
        <v>0.03303985</v>
      </c>
      <c r="K10" s="39" t="n">
        <v>0.03303985</v>
      </c>
    </row>
    <row r="11" customFormat="false" ht="15" hidden="false" customHeight="false" outlineLevel="0" collapsed="false">
      <c r="A11" s="38" t="n">
        <v>6</v>
      </c>
      <c r="B11" s="39" t="n">
        <v>0.03045921</v>
      </c>
      <c r="C11" s="39" t="n">
        <v>0.03045921</v>
      </c>
      <c r="D11" s="39" t="n">
        <v>0.02275699</v>
      </c>
      <c r="E11" s="39" t="n">
        <v>0.02275699</v>
      </c>
      <c r="F11" s="39" t="n">
        <v>0.03071697</v>
      </c>
      <c r="G11" s="39" t="n">
        <v>0.03071697</v>
      </c>
      <c r="H11" s="39" t="n">
        <v>0.02301277</v>
      </c>
      <c r="I11" s="39" t="n">
        <v>0.02301277</v>
      </c>
      <c r="J11" s="39" t="n">
        <v>0.03303985</v>
      </c>
      <c r="K11" s="39" t="n">
        <v>0.03303985</v>
      </c>
    </row>
    <row r="12" customFormat="false" ht="15" hidden="false" customHeight="false" outlineLevel="0" collapsed="false">
      <c r="A12" s="38" t="n">
        <v>7</v>
      </c>
      <c r="B12" s="39" t="n">
        <v>0.03045921</v>
      </c>
      <c r="C12" s="39" t="n">
        <v>0.03045921</v>
      </c>
      <c r="D12" s="39" t="n">
        <v>0.02275699</v>
      </c>
      <c r="E12" s="39" t="n">
        <v>0.02275699</v>
      </c>
      <c r="F12" s="39" t="n">
        <v>0.03071697</v>
      </c>
      <c r="G12" s="39" t="n">
        <v>0.03071697</v>
      </c>
      <c r="H12" s="39" t="n">
        <v>0.02301277</v>
      </c>
      <c r="I12" s="39" t="n">
        <v>0.02301277</v>
      </c>
      <c r="J12" s="39" t="n">
        <v>0.03303985</v>
      </c>
      <c r="K12" s="39" t="n">
        <v>0.03303985</v>
      </c>
    </row>
    <row r="13" customFormat="false" ht="15" hidden="false" customHeight="false" outlineLevel="0" collapsed="false">
      <c r="A13" s="38" t="n">
        <v>8</v>
      </c>
      <c r="B13" s="39" t="n">
        <v>0.03045921</v>
      </c>
      <c r="C13" s="39" t="n">
        <v>0.03045921</v>
      </c>
      <c r="D13" s="39" t="n">
        <v>0.02275699</v>
      </c>
      <c r="E13" s="39" t="n">
        <v>0.02275699</v>
      </c>
      <c r="F13" s="39" t="n">
        <v>0.03071697</v>
      </c>
      <c r="G13" s="39" t="n">
        <v>0.03071697</v>
      </c>
      <c r="H13" s="39" t="n">
        <v>0.02301277</v>
      </c>
      <c r="I13" s="39" t="n">
        <v>0.02301277</v>
      </c>
      <c r="J13" s="39" t="n">
        <v>0.03303985</v>
      </c>
      <c r="K13" s="39" t="n">
        <v>0.03303985</v>
      </c>
    </row>
    <row r="14" customFormat="false" ht="15" hidden="false" customHeight="false" outlineLevel="0" collapsed="false">
      <c r="A14" s="38" t="n">
        <v>9</v>
      </c>
      <c r="B14" s="39" t="n">
        <v>0.03045921</v>
      </c>
      <c r="C14" s="39" t="n">
        <v>0.03045921</v>
      </c>
      <c r="D14" s="39" t="n">
        <v>0.02275699</v>
      </c>
      <c r="E14" s="39" t="n">
        <v>0.02275699</v>
      </c>
      <c r="F14" s="39" t="n">
        <v>0.03071697</v>
      </c>
      <c r="G14" s="39" t="n">
        <v>0.03071697</v>
      </c>
      <c r="H14" s="39" t="n">
        <v>0.02301277</v>
      </c>
      <c r="I14" s="39" t="n">
        <v>0.02301277</v>
      </c>
      <c r="J14" s="39" t="n">
        <v>0.03303985</v>
      </c>
      <c r="K14" s="39" t="n">
        <v>0.03303985</v>
      </c>
    </row>
    <row r="15" customFormat="false" ht="15" hidden="false" customHeight="false" outlineLevel="0" collapsed="false">
      <c r="A15" s="38" t="n">
        <v>10</v>
      </c>
      <c r="B15" s="39" t="n">
        <v>0.03045921</v>
      </c>
      <c r="C15" s="39" t="n">
        <v>0.03045921</v>
      </c>
      <c r="D15" s="39" t="n">
        <v>0.02275699</v>
      </c>
      <c r="E15" s="39" t="n">
        <v>0.02275699</v>
      </c>
      <c r="F15" s="39" t="n">
        <v>0.03071697</v>
      </c>
      <c r="G15" s="39" t="n">
        <v>0.03071697</v>
      </c>
      <c r="H15" s="39" t="n">
        <v>0.02301277</v>
      </c>
      <c r="I15" s="39" t="n">
        <v>0.02301277</v>
      </c>
      <c r="J15" s="39" t="n">
        <v>0.03303985</v>
      </c>
      <c r="K15" s="39" t="n">
        <v>0.03303985</v>
      </c>
    </row>
    <row r="16" customFormat="false" ht="15" hidden="false" customHeight="false" outlineLevel="0" collapsed="false">
      <c r="A16" s="38" t="n">
        <v>11</v>
      </c>
      <c r="B16" s="39" t="n">
        <v>0.03045921</v>
      </c>
      <c r="C16" s="39" t="n">
        <v>0.03045921</v>
      </c>
      <c r="D16" s="39" t="n">
        <v>0.02275699</v>
      </c>
      <c r="E16" s="39" t="n">
        <v>0.02275699</v>
      </c>
      <c r="F16" s="39" t="n">
        <v>0.03071697</v>
      </c>
      <c r="G16" s="39" t="n">
        <v>0.03071697</v>
      </c>
      <c r="H16" s="39" t="n">
        <v>0.02301277</v>
      </c>
      <c r="I16" s="39" t="n">
        <v>0.02301277</v>
      </c>
      <c r="J16" s="39" t="n">
        <v>0.03303985</v>
      </c>
      <c r="K16" s="39" t="n">
        <v>0.03303985</v>
      </c>
    </row>
    <row r="17" customFormat="false" ht="15" hidden="false" customHeight="false" outlineLevel="0" collapsed="false">
      <c r="A17" s="38" t="n">
        <v>12</v>
      </c>
      <c r="B17" s="39" t="n">
        <v>0.03045921</v>
      </c>
      <c r="C17" s="39" t="n">
        <v>0.03045921</v>
      </c>
      <c r="D17" s="39" t="n">
        <v>0.02275699</v>
      </c>
      <c r="E17" s="39" t="n">
        <v>0.02275699</v>
      </c>
      <c r="F17" s="39" t="n">
        <v>0.03071697</v>
      </c>
      <c r="G17" s="39" t="n">
        <v>0.03071697</v>
      </c>
      <c r="H17" s="39" t="n">
        <v>0.02301277</v>
      </c>
      <c r="I17" s="39" t="n">
        <v>0.02301277</v>
      </c>
      <c r="J17" s="39" t="n">
        <v>0.03303985</v>
      </c>
      <c r="K17" s="39" t="n">
        <v>0.03303985</v>
      </c>
    </row>
    <row r="18" customFormat="false" ht="15" hidden="false" customHeight="false" outlineLevel="0" collapsed="false">
      <c r="A18" s="38" t="n">
        <v>13</v>
      </c>
      <c r="B18" s="39" t="n">
        <v>0.03045921</v>
      </c>
      <c r="C18" s="39" t="n">
        <v>0.03045921</v>
      </c>
      <c r="D18" s="39" t="n">
        <v>0.02275699</v>
      </c>
      <c r="E18" s="39" t="n">
        <v>0.02275699</v>
      </c>
      <c r="F18" s="39" t="n">
        <v>0.03071697</v>
      </c>
      <c r="G18" s="39" t="n">
        <v>0.03071697</v>
      </c>
      <c r="H18" s="39" t="n">
        <v>0.02301277</v>
      </c>
      <c r="I18" s="39" t="n">
        <v>0.02301277</v>
      </c>
      <c r="J18" s="39" t="n">
        <v>0.03303985</v>
      </c>
      <c r="K18" s="39" t="n">
        <v>0.03303985</v>
      </c>
    </row>
    <row r="19" customFormat="false" ht="15" hidden="false" customHeight="false" outlineLevel="0" collapsed="false">
      <c r="A19" s="38" t="n">
        <v>14</v>
      </c>
      <c r="B19" s="39" t="n">
        <v>0.03045921</v>
      </c>
      <c r="C19" s="39" t="n">
        <v>0.03045921</v>
      </c>
      <c r="D19" s="39" t="n">
        <v>0.02275699</v>
      </c>
      <c r="E19" s="39" t="n">
        <v>0.02275699</v>
      </c>
      <c r="F19" s="39" t="n">
        <v>0.03071697</v>
      </c>
      <c r="G19" s="39" t="n">
        <v>0.03071697</v>
      </c>
      <c r="H19" s="39" t="n">
        <v>0.02301277</v>
      </c>
      <c r="I19" s="39" t="n">
        <v>0.02301277</v>
      </c>
      <c r="J19" s="39" t="n">
        <v>0.03303985</v>
      </c>
      <c r="K19" s="39" t="n">
        <v>0.03303985</v>
      </c>
    </row>
    <row r="20" customFormat="false" ht="15" hidden="false" customHeight="false" outlineLevel="0" collapsed="false">
      <c r="A20" s="38" t="n">
        <v>15</v>
      </c>
      <c r="B20" s="39" t="n">
        <v>0.03045921</v>
      </c>
      <c r="C20" s="39" t="n">
        <v>0.03045921</v>
      </c>
      <c r="D20" s="39" t="n">
        <v>0.02275699</v>
      </c>
      <c r="E20" s="39" t="n">
        <v>0.02275699</v>
      </c>
      <c r="F20" s="39" t="n">
        <v>0.03071697</v>
      </c>
      <c r="G20" s="39" t="n">
        <v>0.03071697</v>
      </c>
      <c r="H20" s="39" t="n">
        <v>0.02301277</v>
      </c>
      <c r="I20" s="39" t="n">
        <v>0.02301277</v>
      </c>
      <c r="J20" s="39" t="n">
        <v>0.03303985</v>
      </c>
      <c r="K20" s="39" t="n">
        <v>0.03303985</v>
      </c>
    </row>
    <row r="21" customFormat="false" ht="15" hidden="false" customHeight="false" outlineLevel="0" collapsed="false">
      <c r="A21" s="38" t="n">
        <v>16</v>
      </c>
      <c r="B21" s="39" t="n">
        <v>0.03045921</v>
      </c>
      <c r="C21" s="39" t="n">
        <v>0.03045921</v>
      </c>
      <c r="D21" s="39" t="n">
        <v>0.02275699</v>
      </c>
      <c r="E21" s="39" t="n">
        <v>0.02275699</v>
      </c>
      <c r="F21" s="39" t="n">
        <v>0.03071697</v>
      </c>
      <c r="G21" s="39" t="n">
        <v>0.03071697</v>
      </c>
      <c r="H21" s="39" t="n">
        <v>0.02301277</v>
      </c>
      <c r="I21" s="39" t="n">
        <v>0.02301277</v>
      </c>
      <c r="J21" s="39" t="n">
        <v>0.03303985</v>
      </c>
      <c r="K21" s="39" t="n">
        <v>0.03303985</v>
      </c>
    </row>
    <row r="22" customFormat="false" ht="15" hidden="false" customHeight="false" outlineLevel="0" collapsed="false">
      <c r="A22" s="38" t="n">
        <v>17</v>
      </c>
      <c r="B22" s="39" t="n">
        <v>0.03045921</v>
      </c>
      <c r="C22" s="39" t="n">
        <v>0.03045921</v>
      </c>
      <c r="D22" s="39" t="n">
        <v>0.02275699</v>
      </c>
      <c r="E22" s="39" t="n">
        <v>0.02275699</v>
      </c>
      <c r="F22" s="39" t="n">
        <v>0.03071697</v>
      </c>
      <c r="G22" s="39" t="n">
        <v>0.03071697</v>
      </c>
      <c r="H22" s="39" t="n">
        <v>0.02301277</v>
      </c>
      <c r="I22" s="39" t="n">
        <v>0.02301277</v>
      </c>
      <c r="J22" s="39" t="n">
        <v>0.03303985</v>
      </c>
      <c r="K22" s="39" t="n">
        <v>0.03303985</v>
      </c>
    </row>
    <row r="23" customFormat="false" ht="15" hidden="false" customHeight="false" outlineLevel="0" collapsed="false">
      <c r="A23" s="38" t="n">
        <v>18</v>
      </c>
      <c r="B23" s="39" t="n">
        <v>0.03045921</v>
      </c>
      <c r="C23" s="39" t="n">
        <v>0.03045921</v>
      </c>
      <c r="D23" s="39" t="n">
        <v>0.02275699</v>
      </c>
      <c r="E23" s="39" t="n">
        <v>0.02275699</v>
      </c>
      <c r="F23" s="39" t="n">
        <v>0.03071697</v>
      </c>
      <c r="G23" s="39" t="n">
        <v>0.03071697</v>
      </c>
      <c r="H23" s="39" t="n">
        <v>0.02301277</v>
      </c>
      <c r="I23" s="39" t="n">
        <v>0.02301277</v>
      </c>
      <c r="J23" s="39" t="n">
        <v>0.03303985</v>
      </c>
      <c r="K23" s="39" t="n">
        <v>0.03303985</v>
      </c>
    </row>
    <row r="24" customFormat="false" ht="15" hidden="false" customHeight="false" outlineLevel="0" collapsed="false">
      <c r="A24" s="38" t="n">
        <v>19</v>
      </c>
      <c r="B24" s="39" t="n">
        <v>0.03045921</v>
      </c>
      <c r="C24" s="39" t="n">
        <v>0.03045921</v>
      </c>
      <c r="D24" s="39" t="n">
        <v>0.02275699</v>
      </c>
      <c r="E24" s="39" t="n">
        <v>0.02275699</v>
      </c>
      <c r="F24" s="39" t="n">
        <v>0.03071697</v>
      </c>
      <c r="G24" s="39" t="n">
        <v>0.03071697</v>
      </c>
      <c r="H24" s="39" t="n">
        <v>0.02301277</v>
      </c>
      <c r="I24" s="39" t="n">
        <v>0.02301277</v>
      </c>
      <c r="J24" s="39" t="n">
        <v>0.03303985</v>
      </c>
      <c r="K24" s="39" t="n">
        <v>0.03303985</v>
      </c>
    </row>
    <row r="25" customFormat="false" ht="15" hidden="false" customHeight="false" outlineLevel="0" collapsed="false">
      <c r="A25" s="38" t="n">
        <v>20</v>
      </c>
      <c r="B25" s="39" t="n">
        <v>0.03045921</v>
      </c>
      <c r="C25" s="39" t="n">
        <v>0.03045921</v>
      </c>
      <c r="D25" s="39" t="n">
        <v>0.02275699</v>
      </c>
      <c r="E25" s="39" t="n">
        <v>0.02275699</v>
      </c>
      <c r="F25" s="39" t="n">
        <v>0.03071697</v>
      </c>
      <c r="G25" s="39" t="n">
        <v>0.03071697</v>
      </c>
      <c r="H25" s="39" t="n">
        <v>0.02301277</v>
      </c>
      <c r="I25" s="39" t="n">
        <v>0.02301277</v>
      </c>
      <c r="J25" s="39" t="n">
        <v>0.03303985</v>
      </c>
      <c r="K25" s="39" t="n">
        <v>0.03303985</v>
      </c>
    </row>
    <row r="26" customFormat="false" ht="15" hidden="false" customHeight="false" outlineLevel="0" collapsed="false">
      <c r="A26" s="38" t="n">
        <v>21</v>
      </c>
      <c r="B26" s="39" t="n">
        <v>0.03045921</v>
      </c>
      <c r="C26" s="39" t="n">
        <v>0.03045921</v>
      </c>
      <c r="D26" s="39" t="n">
        <v>0.02275699</v>
      </c>
      <c r="E26" s="39" t="n">
        <v>0.02275699</v>
      </c>
      <c r="F26" s="39" t="n">
        <v>0.03071697</v>
      </c>
      <c r="G26" s="39" t="n">
        <v>0.03071697</v>
      </c>
      <c r="H26" s="39" t="n">
        <v>0.02301277</v>
      </c>
      <c r="I26" s="39" t="n">
        <v>0.02301277</v>
      </c>
      <c r="J26" s="39" t="n">
        <v>0.03303985</v>
      </c>
      <c r="K26" s="39" t="n">
        <v>0.03303985</v>
      </c>
    </row>
    <row r="27" customFormat="false" ht="15" hidden="false" customHeight="false" outlineLevel="0" collapsed="false">
      <c r="A27" s="38" t="n">
        <v>22</v>
      </c>
      <c r="B27" s="39" t="n">
        <v>0.03045921</v>
      </c>
      <c r="C27" s="39" t="n">
        <v>0.03045921</v>
      </c>
      <c r="D27" s="39" t="n">
        <v>0.02187596</v>
      </c>
      <c r="E27" s="39" t="n">
        <v>0.02275699</v>
      </c>
      <c r="F27" s="39" t="n">
        <v>0.03071697</v>
      </c>
      <c r="G27" s="39" t="n">
        <v>0.03071697</v>
      </c>
      <c r="H27" s="39" t="n">
        <v>0.02213153</v>
      </c>
      <c r="I27" s="39" t="n">
        <v>0.02301277</v>
      </c>
      <c r="J27" s="39" t="n">
        <v>0.03303985</v>
      </c>
      <c r="K27" s="39" t="n">
        <v>0.03303985</v>
      </c>
    </row>
    <row r="28" customFormat="false" ht="15" hidden="false" customHeight="false" outlineLevel="0" collapsed="false">
      <c r="A28" s="38" t="n">
        <v>23</v>
      </c>
      <c r="B28" s="39" t="n">
        <v>0.03043323</v>
      </c>
      <c r="C28" s="39" t="n">
        <v>0.03040765</v>
      </c>
      <c r="D28" s="39" t="n">
        <v>0.02043855</v>
      </c>
      <c r="E28" s="39" t="n">
        <v>0.02271861</v>
      </c>
      <c r="F28" s="39" t="n">
        <v>0.03069099</v>
      </c>
      <c r="G28" s="39" t="n">
        <v>0.0306654</v>
      </c>
      <c r="H28" s="39" t="n">
        <v>0.02069375</v>
      </c>
      <c r="I28" s="39" t="n">
        <v>0.02297439</v>
      </c>
      <c r="J28" s="39" t="n">
        <v>0.03301381</v>
      </c>
      <c r="K28" s="39" t="n">
        <v>0.03298816</v>
      </c>
    </row>
    <row r="29" customFormat="false" ht="15" hidden="false" customHeight="false" outlineLevel="0" collapsed="false">
      <c r="A29" s="38" t="n">
        <v>24</v>
      </c>
      <c r="B29" s="39" t="n">
        <v>0.02881264</v>
      </c>
      <c r="C29" s="39" t="n">
        <v>0.0302914</v>
      </c>
      <c r="D29" s="39" t="n">
        <v>0.01923494</v>
      </c>
      <c r="E29" s="39" t="n">
        <v>0.0226321</v>
      </c>
      <c r="F29" s="39" t="n">
        <v>0.02906998</v>
      </c>
      <c r="G29" s="39" t="n">
        <v>0.03054912</v>
      </c>
      <c r="H29" s="39" t="n">
        <v>0.01948983</v>
      </c>
      <c r="I29" s="39" t="n">
        <v>0.02288785</v>
      </c>
      <c r="J29" s="39" t="n">
        <v>0.03138903</v>
      </c>
      <c r="K29" s="39" t="n">
        <v>0.03287161</v>
      </c>
    </row>
    <row r="30" customFormat="false" ht="15" hidden="false" customHeight="false" outlineLevel="0" collapsed="false">
      <c r="A30" s="38" t="n">
        <v>25</v>
      </c>
      <c r="B30" s="39" t="n">
        <v>0.02752183</v>
      </c>
      <c r="C30" s="39" t="n">
        <v>0.03020168</v>
      </c>
      <c r="D30" s="39" t="n">
        <v>0.01827591</v>
      </c>
      <c r="E30" s="39" t="n">
        <v>0.02256532</v>
      </c>
      <c r="F30" s="39" t="n">
        <v>0.02777884</v>
      </c>
      <c r="G30" s="39" t="n">
        <v>0.03045938</v>
      </c>
      <c r="H30" s="39" t="n">
        <v>0.01853055</v>
      </c>
      <c r="I30" s="39" t="n">
        <v>0.02282105</v>
      </c>
      <c r="J30" s="39" t="n">
        <v>0.0300949</v>
      </c>
      <c r="K30" s="39" t="n">
        <v>0.03278166</v>
      </c>
    </row>
    <row r="31" customFormat="false" ht="15" hidden="false" customHeight="false" outlineLevel="0" collapsed="false">
      <c r="A31" s="38" t="n">
        <v>26</v>
      </c>
      <c r="B31" s="39" t="n">
        <v>0.02653992</v>
      </c>
      <c r="C31" s="39" t="n">
        <v>0.03010539</v>
      </c>
      <c r="D31" s="39" t="n">
        <v>0.01754616</v>
      </c>
      <c r="E31" s="39" t="n">
        <v>0.02249365</v>
      </c>
      <c r="F31" s="39" t="n">
        <v>0.02679668</v>
      </c>
      <c r="G31" s="39" t="n">
        <v>0.03036306</v>
      </c>
      <c r="H31" s="39" t="n">
        <v>0.01780062</v>
      </c>
      <c r="I31" s="39" t="n">
        <v>0.02274937</v>
      </c>
      <c r="J31" s="39" t="n">
        <v>0.02911046</v>
      </c>
      <c r="K31" s="39" t="n">
        <v>0.03268512</v>
      </c>
    </row>
    <row r="32" customFormat="false" ht="15" hidden="false" customHeight="false" outlineLevel="0" collapsed="false">
      <c r="A32" s="38" t="n">
        <v>27</v>
      </c>
      <c r="B32" s="39" t="n">
        <v>0.02583092</v>
      </c>
      <c r="C32" s="39" t="n">
        <v>0.0299476</v>
      </c>
      <c r="D32" s="39" t="n">
        <v>0.01701912</v>
      </c>
      <c r="E32" s="39" t="n">
        <v>0.0223762</v>
      </c>
      <c r="F32" s="39" t="n">
        <v>0.02608749</v>
      </c>
      <c r="G32" s="39" t="n">
        <v>0.03020523</v>
      </c>
      <c r="H32" s="39" t="n">
        <v>0.01727345</v>
      </c>
      <c r="I32" s="39" t="n">
        <v>0.02263189</v>
      </c>
      <c r="J32" s="39" t="n">
        <v>0.02839963</v>
      </c>
      <c r="K32" s="39" t="n">
        <v>0.03252693</v>
      </c>
    </row>
    <row r="33" customFormat="false" ht="15" hidden="false" customHeight="false" outlineLevel="0" collapsed="false">
      <c r="A33" s="38" t="n">
        <v>28</v>
      </c>
      <c r="B33" s="39" t="n">
        <v>0.0253665</v>
      </c>
      <c r="C33" s="39" t="n">
        <v>0.02969009</v>
      </c>
      <c r="D33" s="39" t="n">
        <v>0.01667385</v>
      </c>
      <c r="E33" s="39" t="n">
        <v>0.02218451</v>
      </c>
      <c r="F33" s="39" t="n">
        <v>0.02562296</v>
      </c>
      <c r="G33" s="39" t="n">
        <v>0.02994765</v>
      </c>
      <c r="H33" s="39" t="n">
        <v>0.01692808</v>
      </c>
      <c r="I33" s="39" t="n">
        <v>0.02244016</v>
      </c>
      <c r="J33" s="39" t="n">
        <v>0.02793402</v>
      </c>
      <c r="K33" s="39" t="n">
        <v>0.03226875</v>
      </c>
    </row>
    <row r="34" customFormat="false" ht="15" hidden="false" customHeight="false" outlineLevel="0" collapsed="false">
      <c r="A34" s="38" t="n">
        <v>29</v>
      </c>
      <c r="B34" s="39" t="n">
        <v>0.02508959</v>
      </c>
      <c r="C34" s="39" t="n">
        <v>0.02935894</v>
      </c>
      <c r="D34" s="39" t="n">
        <v>0.01646795</v>
      </c>
      <c r="E34" s="39" t="n">
        <v>0.021938</v>
      </c>
      <c r="F34" s="39" t="n">
        <v>0.02534597</v>
      </c>
      <c r="G34" s="39" t="n">
        <v>0.02961642</v>
      </c>
      <c r="H34" s="39" t="n">
        <v>0.01672213</v>
      </c>
      <c r="I34" s="39" t="n">
        <v>0.02219358</v>
      </c>
      <c r="J34" s="39" t="n">
        <v>0.0276564</v>
      </c>
      <c r="K34" s="39" t="n">
        <v>0.03193675</v>
      </c>
    </row>
    <row r="35" customFormat="false" ht="15" hidden="false" customHeight="false" outlineLevel="0" collapsed="false">
      <c r="A35" s="38" t="n">
        <v>30</v>
      </c>
      <c r="B35" s="39" t="n">
        <v>0.02493426</v>
      </c>
      <c r="C35" s="39" t="n">
        <v>0.02894826</v>
      </c>
      <c r="D35" s="39" t="n">
        <v>0.01635245</v>
      </c>
      <c r="E35" s="39" t="n">
        <v>0.02163226</v>
      </c>
      <c r="F35" s="39" t="n">
        <v>0.0251906</v>
      </c>
      <c r="G35" s="39" t="n">
        <v>0.02920564</v>
      </c>
      <c r="H35" s="39" t="n">
        <v>0.0166066</v>
      </c>
      <c r="I35" s="39" t="n">
        <v>0.02188776</v>
      </c>
      <c r="J35" s="39" t="n">
        <v>0.02750067</v>
      </c>
      <c r="K35" s="39" t="n">
        <v>0.03152501</v>
      </c>
    </row>
    <row r="36" customFormat="false" ht="15" hidden="false" customHeight="false" outlineLevel="0" collapsed="false">
      <c r="A36" s="38" t="n">
        <v>31</v>
      </c>
      <c r="B36" s="39" t="n">
        <v>0.02483416</v>
      </c>
      <c r="C36" s="39" t="n">
        <v>0.0283684</v>
      </c>
      <c r="D36" s="39" t="n">
        <v>0.01627801</v>
      </c>
      <c r="E36" s="39" t="n">
        <v>0.0212005</v>
      </c>
      <c r="F36" s="39" t="n">
        <v>0.02509047</v>
      </c>
      <c r="G36" s="39" t="n">
        <v>0.02862563</v>
      </c>
      <c r="H36" s="39" t="n">
        <v>0.01653215</v>
      </c>
      <c r="I36" s="39" t="n">
        <v>0.02145589</v>
      </c>
      <c r="J36" s="39" t="n">
        <v>0.02740031</v>
      </c>
      <c r="K36" s="39" t="n">
        <v>0.03094365</v>
      </c>
    </row>
    <row r="37" customFormat="false" ht="15" hidden="false" customHeight="false" outlineLevel="0" collapsed="false">
      <c r="A37" s="38" t="n">
        <v>32</v>
      </c>
      <c r="B37" s="39" t="n">
        <v>0.02474212</v>
      </c>
      <c r="C37" s="39" t="n">
        <v>0.02757348</v>
      </c>
      <c r="D37" s="39" t="n">
        <v>0.01620958</v>
      </c>
      <c r="E37" s="39" t="n">
        <v>0.0206085</v>
      </c>
      <c r="F37" s="39" t="n">
        <v>0.02499842</v>
      </c>
      <c r="G37" s="39" t="n">
        <v>0.0278305</v>
      </c>
      <c r="H37" s="39" t="n">
        <v>0.0164637</v>
      </c>
      <c r="I37" s="39" t="n">
        <v>0.02086374</v>
      </c>
      <c r="J37" s="39" t="n">
        <v>0.02730804</v>
      </c>
      <c r="K37" s="39" t="n">
        <v>0.03014668</v>
      </c>
    </row>
    <row r="38" customFormat="false" ht="15" hidden="false" customHeight="false" outlineLevel="0" collapsed="false">
      <c r="A38" s="38" t="n">
        <v>33</v>
      </c>
      <c r="B38" s="39" t="n">
        <v>0.02462828</v>
      </c>
      <c r="C38" s="39" t="n">
        <v>0.02657932</v>
      </c>
      <c r="D38" s="39" t="n">
        <v>0.01612492</v>
      </c>
      <c r="E38" s="39" t="n">
        <v>0.01986797</v>
      </c>
      <c r="F38" s="39" t="n">
        <v>0.02488455</v>
      </c>
      <c r="G38" s="39" t="n">
        <v>0.02683609</v>
      </c>
      <c r="H38" s="39" t="n">
        <v>0.01637902</v>
      </c>
      <c r="I38" s="39" t="n">
        <v>0.02012302</v>
      </c>
      <c r="J38" s="39" t="n">
        <v>0.02719391</v>
      </c>
      <c r="K38" s="39" t="n">
        <v>0.02914996</v>
      </c>
    </row>
    <row r="39" customFormat="false" ht="15" hidden="false" customHeight="false" outlineLevel="0" collapsed="false">
      <c r="A39" s="38" t="n">
        <v>34</v>
      </c>
      <c r="B39" s="39" t="n">
        <v>0.02449507</v>
      </c>
      <c r="C39" s="39" t="n">
        <v>0.02544282</v>
      </c>
      <c r="D39" s="39" t="n">
        <v>0.01602585</v>
      </c>
      <c r="E39" s="39" t="n">
        <v>0.01902117</v>
      </c>
      <c r="F39" s="39" t="n">
        <v>0.0247513</v>
      </c>
      <c r="G39" s="39" t="n">
        <v>0.0256993</v>
      </c>
      <c r="H39" s="39" t="n">
        <v>0.01627992</v>
      </c>
      <c r="I39" s="39" t="n">
        <v>0.019276</v>
      </c>
      <c r="J39" s="39" t="n">
        <v>0.02706035</v>
      </c>
      <c r="K39" s="39" t="n">
        <v>0.02801054</v>
      </c>
    </row>
    <row r="40" customFormat="false" ht="15" hidden="false" customHeight="false" outlineLevel="0" collapsed="false">
      <c r="A40" s="38" t="n">
        <v>35</v>
      </c>
      <c r="B40" s="39" t="n">
        <v>0.02439063</v>
      </c>
      <c r="C40" s="39" t="n">
        <v>0.02426505</v>
      </c>
      <c r="D40" s="39" t="n">
        <v>0.01594819</v>
      </c>
      <c r="E40" s="39" t="n">
        <v>0.01814336</v>
      </c>
      <c r="F40" s="39" t="n">
        <v>0.02464684</v>
      </c>
      <c r="G40" s="39" t="n">
        <v>0.02452122</v>
      </c>
      <c r="H40" s="39" t="n">
        <v>0.01620224</v>
      </c>
      <c r="I40" s="39" t="n">
        <v>0.01839797</v>
      </c>
      <c r="J40" s="39" t="n">
        <v>0.02695565</v>
      </c>
      <c r="K40" s="39" t="n">
        <v>0.02682974</v>
      </c>
    </row>
    <row r="41" customFormat="false" ht="15" hidden="false" customHeight="false" outlineLevel="0" collapsed="false">
      <c r="A41" s="38" t="n">
        <v>36</v>
      </c>
      <c r="B41" s="39" t="n">
        <v>0.02434739</v>
      </c>
      <c r="C41" s="39" t="n">
        <v>0.0231182</v>
      </c>
      <c r="D41" s="39" t="n">
        <v>0.01591603</v>
      </c>
      <c r="E41" s="39" t="n">
        <v>0.01728835</v>
      </c>
      <c r="F41" s="39" t="n">
        <v>0.02460358</v>
      </c>
      <c r="G41" s="39" t="n">
        <v>0.02337408</v>
      </c>
      <c r="H41" s="39" t="n">
        <v>0.01617007</v>
      </c>
      <c r="I41" s="39" t="n">
        <v>0.01754275</v>
      </c>
      <c r="J41" s="39" t="n">
        <v>0.02691229</v>
      </c>
      <c r="K41" s="39" t="n">
        <v>0.02567995</v>
      </c>
    </row>
    <row r="42" customFormat="false" ht="15" hidden="false" customHeight="false" outlineLevel="0" collapsed="false">
      <c r="A42" s="38" t="n">
        <v>37</v>
      </c>
      <c r="B42" s="39" t="n">
        <v>0.02434472</v>
      </c>
      <c r="C42" s="39" t="n">
        <v>0.02208468</v>
      </c>
      <c r="D42" s="39" t="n">
        <v>0.01591404</v>
      </c>
      <c r="E42" s="39" t="n">
        <v>0.01651761</v>
      </c>
      <c r="F42" s="39" t="n">
        <v>0.02460091</v>
      </c>
      <c r="G42" s="39" t="n">
        <v>0.02234029</v>
      </c>
      <c r="H42" s="39" t="n">
        <v>0.01616808</v>
      </c>
      <c r="I42" s="39" t="n">
        <v>0.01677181</v>
      </c>
      <c r="J42" s="39" t="n">
        <v>0.02690961</v>
      </c>
      <c r="K42" s="39" t="n">
        <v>0.02464377</v>
      </c>
    </row>
    <row r="43" customFormat="false" ht="15" hidden="false" customHeight="false" outlineLevel="0" collapsed="false">
      <c r="A43" s="38" t="n">
        <v>38</v>
      </c>
      <c r="B43" s="39" t="n">
        <v>0.02434439</v>
      </c>
      <c r="C43" s="39" t="n">
        <v>0.02121613</v>
      </c>
      <c r="D43" s="39" t="n">
        <v>0.0159138</v>
      </c>
      <c r="E43" s="39" t="n">
        <v>0.01586975</v>
      </c>
      <c r="F43" s="39" t="n">
        <v>0.02460058</v>
      </c>
      <c r="G43" s="39" t="n">
        <v>0.02147153</v>
      </c>
      <c r="H43" s="39" t="n">
        <v>0.01616784</v>
      </c>
      <c r="I43" s="39" t="n">
        <v>0.01612378</v>
      </c>
      <c r="J43" s="39" t="n">
        <v>0.02690928</v>
      </c>
      <c r="K43" s="39" t="n">
        <v>0.023773</v>
      </c>
    </row>
    <row r="44" customFormat="false" ht="15" hidden="false" customHeight="false" outlineLevel="0" collapsed="false">
      <c r="A44" s="38" t="n">
        <v>39</v>
      </c>
      <c r="B44" s="39" t="n">
        <v>0.02432191</v>
      </c>
      <c r="C44" s="39" t="n">
        <v>0.02050145</v>
      </c>
      <c r="D44" s="39" t="n">
        <v>0.01589708</v>
      </c>
      <c r="E44" s="39" t="n">
        <v>0.01533655</v>
      </c>
      <c r="F44" s="39" t="n">
        <v>0.0245781</v>
      </c>
      <c r="G44" s="39" t="n">
        <v>0.02075666</v>
      </c>
      <c r="H44" s="39" t="n">
        <v>0.01615112</v>
      </c>
      <c r="I44" s="39" t="n">
        <v>0.01559045</v>
      </c>
      <c r="J44" s="39" t="n">
        <v>0.02688675</v>
      </c>
      <c r="K44" s="39" t="n">
        <v>0.0230565</v>
      </c>
    </row>
    <row r="45" customFormat="false" ht="15" hidden="false" customHeight="false" outlineLevel="0" collapsed="false">
      <c r="A45" s="38" t="n">
        <v>40</v>
      </c>
      <c r="B45" s="39" t="n">
        <v>0.024285</v>
      </c>
      <c r="C45" s="39" t="n">
        <v>0.01992856</v>
      </c>
      <c r="D45" s="39" t="n">
        <v>0.01586963</v>
      </c>
      <c r="E45" s="39" t="n">
        <v>0.01490906</v>
      </c>
      <c r="F45" s="39" t="n">
        <v>0.02454118</v>
      </c>
      <c r="G45" s="39" t="n">
        <v>0.02018363</v>
      </c>
      <c r="H45" s="39" t="n">
        <v>0.01612366</v>
      </c>
      <c r="I45" s="39" t="n">
        <v>0.01516285</v>
      </c>
      <c r="J45" s="39" t="n">
        <v>0.02684974</v>
      </c>
      <c r="K45" s="39" t="n">
        <v>0.02248214</v>
      </c>
    </row>
    <row r="46" customFormat="false" ht="15" hidden="false" customHeight="false" outlineLevel="0" collapsed="false">
      <c r="A46" s="38" t="n">
        <v>41</v>
      </c>
      <c r="B46" s="39" t="n">
        <v>0.0242645</v>
      </c>
      <c r="C46" s="39" t="n">
        <v>0.01952555</v>
      </c>
      <c r="D46" s="39" t="n">
        <v>0.01585438</v>
      </c>
      <c r="E46" s="39" t="n">
        <v>0.0146083</v>
      </c>
      <c r="F46" s="39" t="n">
        <v>0.02452067</v>
      </c>
      <c r="G46" s="39" t="n">
        <v>0.01978051</v>
      </c>
      <c r="H46" s="39" t="n">
        <v>0.01610841</v>
      </c>
      <c r="I46" s="39" t="n">
        <v>0.01486202</v>
      </c>
      <c r="J46" s="39" t="n">
        <v>0.02682919</v>
      </c>
      <c r="K46" s="39" t="n">
        <v>0.0220781</v>
      </c>
    </row>
    <row r="47" customFormat="false" ht="15" hidden="false" customHeight="false" outlineLevel="0" collapsed="false">
      <c r="A47" s="38" t="n">
        <v>42</v>
      </c>
      <c r="B47" s="39" t="n">
        <v>0.02424813</v>
      </c>
      <c r="C47" s="39" t="n">
        <v>0.01930199</v>
      </c>
      <c r="D47" s="39" t="n">
        <v>0.01584221</v>
      </c>
      <c r="E47" s="39" t="n">
        <v>0.01444145</v>
      </c>
      <c r="F47" s="39" t="n">
        <v>0.0245043</v>
      </c>
      <c r="G47" s="39" t="n">
        <v>0.01955689</v>
      </c>
      <c r="H47" s="39" t="n">
        <v>0.01609623</v>
      </c>
      <c r="I47" s="39" t="n">
        <v>0.01469512</v>
      </c>
      <c r="J47" s="39" t="n">
        <v>0.02681278</v>
      </c>
      <c r="K47" s="39" t="n">
        <v>0.02185396</v>
      </c>
    </row>
    <row r="48" customFormat="false" ht="15" hidden="false" customHeight="false" outlineLevel="0" collapsed="false">
      <c r="A48" s="38" t="n">
        <v>43</v>
      </c>
      <c r="B48" s="39" t="n">
        <v>0.02423142</v>
      </c>
      <c r="C48" s="39" t="n">
        <v>0.0192372</v>
      </c>
      <c r="D48" s="39" t="n">
        <v>0.01582978</v>
      </c>
      <c r="E48" s="39" t="n">
        <v>0.0143931</v>
      </c>
      <c r="F48" s="39" t="n">
        <v>0.02448758</v>
      </c>
      <c r="G48" s="39" t="n">
        <v>0.01949209</v>
      </c>
      <c r="H48" s="39" t="n">
        <v>0.0160838</v>
      </c>
      <c r="I48" s="39" t="n">
        <v>0.01464675</v>
      </c>
      <c r="J48" s="39" t="n">
        <v>0.02679602</v>
      </c>
      <c r="K48" s="39" t="n">
        <v>0.02178902</v>
      </c>
    </row>
    <row r="49" customFormat="false" ht="15" hidden="false" customHeight="false" outlineLevel="0" collapsed="false">
      <c r="A49" s="38" t="n">
        <v>44</v>
      </c>
      <c r="B49" s="39" t="n">
        <v>0.02418724</v>
      </c>
      <c r="C49" s="39" t="n">
        <v>0.01930711</v>
      </c>
      <c r="D49" s="39" t="n">
        <v>0.01579692</v>
      </c>
      <c r="E49" s="39" t="n">
        <v>0.01444528</v>
      </c>
      <c r="F49" s="39" t="n">
        <v>0.02444339</v>
      </c>
      <c r="G49" s="39" t="n">
        <v>0.01956202</v>
      </c>
      <c r="H49" s="39" t="n">
        <v>0.01605093</v>
      </c>
      <c r="I49" s="39" t="n">
        <v>0.01469895</v>
      </c>
      <c r="J49" s="39" t="n">
        <v>0.02675173</v>
      </c>
      <c r="K49" s="39" t="n">
        <v>0.0218591</v>
      </c>
    </row>
    <row r="50" customFormat="false" ht="15" hidden="false" customHeight="false" outlineLevel="0" collapsed="false">
      <c r="A50" s="38" t="n">
        <v>45</v>
      </c>
      <c r="B50" s="39" t="n">
        <v>0.02410346</v>
      </c>
      <c r="C50" s="39" t="n">
        <v>0.01946812</v>
      </c>
      <c r="D50" s="39" t="n">
        <v>0.01573461</v>
      </c>
      <c r="E50" s="39" t="n">
        <v>0.01456544</v>
      </c>
      <c r="F50" s="39" t="n">
        <v>0.02435959</v>
      </c>
      <c r="G50" s="39" t="n">
        <v>0.01972307</v>
      </c>
      <c r="H50" s="39" t="n">
        <v>0.01598861</v>
      </c>
      <c r="I50" s="39" t="n">
        <v>0.01481914</v>
      </c>
      <c r="J50" s="39" t="n">
        <v>0.02666774</v>
      </c>
      <c r="K50" s="39" t="n">
        <v>0.02202052</v>
      </c>
    </row>
    <row r="51" customFormat="false" ht="15" hidden="false" customHeight="false" outlineLevel="0" collapsed="false">
      <c r="A51" s="38" t="n">
        <v>46</v>
      </c>
      <c r="B51" s="39" t="n">
        <v>0.02398254</v>
      </c>
      <c r="C51" s="39" t="n">
        <v>0.01970017</v>
      </c>
      <c r="D51" s="39" t="n">
        <v>0.01564468</v>
      </c>
      <c r="E51" s="39" t="n">
        <v>0.01473862</v>
      </c>
      <c r="F51" s="39" t="n">
        <v>0.02423864</v>
      </c>
      <c r="G51" s="39" t="n">
        <v>0.01995517</v>
      </c>
      <c r="H51" s="39" t="n">
        <v>0.01589865</v>
      </c>
      <c r="I51" s="39" t="n">
        <v>0.01499237</v>
      </c>
      <c r="J51" s="39" t="n">
        <v>0.02654651</v>
      </c>
      <c r="K51" s="39" t="n">
        <v>0.02225316</v>
      </c>
    </row>
    <row r="52" customFormat="false" ht="15" hidden="false" customHeight="false" outlineLevel="0" collapsed="false">
      <c r="A52" s="38" t="n">
        <v>47</v>
      </c>
      <c r="B52" s="39" t="n">
        <v>0.02382519</v>
      </c>
      <c r="C52" s="39" t="n">
        <v>0.019968</v>
      </c>
      <c r="D52" s="39" t="n">
        <v>0.01552764</v>
      </c>
      <c r="E52" s="39" t="n">
        <v>0.0149385</v>
      </c>
      <c r="F52" s="39" t="n">
        <v>0.02408125</v>
      </c>
      <c r="G52" s="39" t="n">
        <v>0.02022307</v>
      </c>
      <c r="H52" s="39" t="n">
        <v>0.01578158</v>
      </c>
      <c r="I52" s="39" t="n">
        <v>0.01519229</v>
      </c>
      <c r="J52" s="39" t="n">
        <v>0.02638875</v>
      </c>
      <c r="K52" s="39" t="n">
        <v>0.02252168</v>
      </c>
    </row>
    <row r="53" customFormat="false" ht="15" hidden="false" customHeight="false" outlineLevel="0" collapsed="false">
      <c r="A53" s="38" t="n">
        <v>48</v>
      </c>
      <c r="B53" s="39" t="n">
        <v>0.02364638</v>
      </c>
      <c r="C53" s="39" t="n">
        <v>0.02025161</v>
      </c>
      <c r="D53" s="39" t="n">
        <v>0.01539464</v>
      </c>
      <c r="E53" s="39" t="n">
        <v>0.01515013</v>
      </c>
      <c r="F53" s="39" t="n">
        <v>0.0239024</v>
      </c>
      <c r="G53" s="39" t="n">
        <v>0.02050676</v>
      </c>
      <c r="H53" s="39" t="n">
        <v>0.01564855</v>
      </c>
      <c r="I53" s="39" t="n">
        <v>0.01540398</v>
      </c>
      <c r="J53" s="39" t="n">
        <v>0.02620949</v>
      </c>
      <c r="K53" s="39" t="n">
        <v>0.02280602</v>
      </c>
    </row>
    <row r="54" customFormat="false" ht="15" hidden="false" customHeight="false" outlineLevel="0" collapsed="false">
      <c r="A54" s="38" t="n">
        <v>49</v>
      </c>
      <c r="B54" s="39" t="n">
        <v>0.02346664</v>
      </c>
      <c r="C54" s="39" t="n">
        <v>0.02055358</v>
      </c>
      <c r="D54" s="39" t="n">
        <v>0.01526094</v>
      </c>
      <c r="E54" s="39" t="n">
        <v>0.01537544</v>
      </c>
      <c r="F54" s="39" t="n">
        <v>0.02372261</v>
      </c>
      <c r="G54" s="39" t="n">
        <v>0.0208088</v>
      </c>
      <c r="H54" s="39" t="n">
        <v>0.01551482</v>
      </c>
      <c r="I54" s="39" t="n">
        <v>0.01562935</v>
      </c>
      <c r="J54" s="39" t="n">
        <v>0.02602928</v>
      </c>
      <c r="K54" s="39" t="n">
        <v>0.02310876</v>
      </c>
    </row>
    <row r="55" customFormat="false" ht="12.75" hidden="false" customHeight="true" outlineLevel="0" collapsed="false">
      <c r="A55" s="38" t="n">
        <v>50</v>
      </c>
      <c r="B55" s="39" t="n">
        <v>0.02331582</v>
      </c>
      <c r="C55" s="39" t="n">
        <v>0.02085973</v>
      </c>
      <c r="D55" s="39" t="n">
        <v>0.01514874</v>
      </c>
      <c r="E55" s="39" t="n">
        <v>0.01560386</v>
      </c>
      <c r="F55" s="39" t="n">
        <v>0.02357175</v>
      </c>
      <c r="G55" s="39" t="n">
        <v>0.02111503</v>
      </c>
      <c r="H55" s="39" t="n">
        <v>0.01540259</v>
      </c>
      <c r="I55" s="39" t="n">
        <v>0.01585783</v>
      </c>
      <c r="J55" s="39" t="n">
        <v>0.02587807</v>
      </c>
      <c r="K55" s="39" t="n">
        <v>0.02341569</v>
      </c>
    </row>
    <row r="56" customFormat="false" ht="15" hidden="false" customHeight="false" outlineLevel="0" collapsed="false">
      <c r="A56" s="38" t="n">
        <v>51</v>
      </c>
      <c r="B56" s="39" t="n">
        <v>0.023209</v>
      </c>
      <c r="C56" s="39" t="n">
        <v>0.02117083</v>
      </c>
      <c r="D56" s="39" t="n">
        <v>0.01506928</v>
      </c>
      <c r="E56" s="39" t="n">
        <v>0.01583595</v>
      </c>
      <c r="F56" s="39" t="n">
        <v>0.02346491</v>
      </c>
      <c r="G56" s="39" t="n">
        <v>0.02142621</v>
      </c>
      <c r="H56" s="39" t="n">
        <v>0.01532311</v>
      </c>
      <c r="I56" s="39" t="n">
        <v>0.01608998</v>
      </c>
      <c r="J56" s="39" t="n">
        <v>0.02577098</v>
      </c>
      <c r="K56" s="39" t="n">
        <v>0.02372758</v>
      </c>
    </row>
    <row r="57" customFormat="false" ht="15" hidden="false" customHeight="false" outlineLevel="0" collapsed="false">
      <c r="A57" s="38" t="n">
        <v>52</v>
      </c>
      <c r="B57" s="39" t="n">
        <v>0.02311376</v>
      </c>
      <c r="C57" s="39" t="n">
        <v>0.02146215</v>
      </c>
      <c r="D57" s="39" t="n">
        <v>0.01499843</v>
      </c>
      <c r="E57" s="39" t="n">
        <v>0.01605328</v>
      </c>
      <c r="F57" s="39" t="n">
        <v>0.02336963</v>
      </c>
      <c r="G57" s="39" t="n">
        <v>0.02171761</v>
      </c>
      <c r="H57" s="39" t="n">
        <v>0.01525224</v>
      </c>
      <c r="I57" s="39" t="n">
        <v>0.01630736</v>
      </c>
      <c r="J57" s="39" t="n">
        <v>0.02567549</v>
      </c>
      <c r="K57" s="39" t="n">
        <v>0.02401966</v>
      </c>
    </row>
    <row r="58" customFormat="false" ht="15" hidden="false" customHeight="false" outlineLevel="0" collapsed="false">
      <c r="A58" s="38" t="n">
        <v>53</v>
      </c>
      <c r="B58" s="39" t="n">
        <v>0.02302553</v>
      </c>
      <c r="C58" s="39" t="n">
        <v>0.02169881</v>
      </c>
      <c r="D58" s="39" t="n">
        <v>0.01493279</v>
      </c>
      <c r="E58" s="39" t="n">
        <v>0.01622981</v>
      </c>
      <c r="F58" s="39" t="n">
        <v>0.02328138</v>
      </c>
      <c r="G58" s="39" t="n">
        <v>0.02195433</v>
      </c>
      <c r="H58" s="39" t="n">
        <v>0.01518658</v>
      </c>
      <c r="I58" s="39" t="n">
        <v>0.01648393</v>
      </c>
      <c r="J58" s="39" t="n">
        <v>0.02558704</v>
      </c>
      <c r="K58" s="39" t="n">
        <v>0.02425692</v>
      </c>
    </row>
    <row r="59" customFormat="false" ht="15" hidden="false" customHeight="false" outlineLevel="0" collapsed="false">
      <c r="A59" s="38" t="n">
        <v>54</v>
      </c>
      <c r="B59" s="39" t="n">
        <v>0.02293885</v>
      </c>
      <c r="C59" s="39" t="n">
        <v>0.02186952</v>
      </c>
      <c r="D59" s="39" t="n">
        <v>0.0148683</v>
      </c>
      <c r="E59" s="39" t="n">
        <v>0.01635714</v>
      </c>
      <c r="F59" s="39" t="n">
        <v>0.02319468</v>
      </c>
      <c r="G59" s="39" t="n">
        <v>0.02212508</v>
      </c>
      <c r="H59" s="39" t="n">
        <v>0.01512208</v>
      </c>
      <c r="I59" s="39" t="n">
        <v>0.01661129</v>
      </c>
      <c r="J59" s="39" t="n">
        <v>0.02550013</v>
      </c>
      <c r="K59" s="39" t="n">
        <v>0.02442806</v>
      </c>
    </row>
    <row r="60" customFormat="false" ht="15" hidden="false" customHeight="false" outlineLevel="0" collapsed="false">
      <c r="A60" s="38" t="n">
        <v>55</v>
      </c>
      <c r="B60" s="39" t="n">
        <v>0.02284194</v>
      </c>
      <c r="C60" s="39" t="n">
        <v>0.02197616</v>
      </c>
      <c r="D60" s="39" t="n">
        <v>0.0147962</v>
      </c>
      <c r="E60" s="39" t="n">
        <v>0.01643668</v>
      </c>
      <c r="F60" s="39" t="n">
        <v>0.02309775</v>
      </c>
      <c r="G60" s="39" t="n">
        <v>0.02223175</v>
      </c>
      <c r="H60" s="39" t="n">
        <v>0.01504996</v>
      </c>
      <c r="I60" s="39" t="n">
        <v>0.01669085</v>
      </c>
      <c r="J60" s="39" t="n">
        <v>0.02540298</v>
      </c>
      <c r="K60" s="39" t="n">
        <v>0.02453498</v>
      </c>
    </row>
    <row r="61" customFormat="false" ht="15" hidden="false" customHeight="false" outlineLevel="0" collapsed="false">
      <c r="A61" s="38" t="n">
        <v>56</v>
      </c>
      <c r="B61" s="39" t="n">
        <v>0.02272244</v>
      </c>
      <c r="C61" s="39" t="n">
        <v>0.02201318</v>
      </c>
      <c r="D61" s="39" t="n">
        <v>0.01470729</v>
      </c>
      <c r="E61" s="39" t="n">
        <v>0.01646429</v>
      </c>
      <c r="F61" s="39" t="n">
        <v>0.02297822</v>
      </c>
      <c r="G61" s="39" t="n">
        <v>0.02226878</v>
      </c>
      <c r="H61" s="39" t="n">
        <v>0.01496103</v>
      </c>
      <c r="I61" s="39" t="n">
        <v>0.01671847</v>
      </c>
      <c r="J61" s="39" t="n">
        <v>0.02528317</v>
      </c>
      <c r="K61" s="39" t="n">
        <v>0.0245721</v>
      </c>
    </row>
    <row r="62" customFormat="false" ht="15" hidden="false" customHeight="false" outlineLevel="0" collapsed="false">
      <c r="A62" s="38" t="n">
        <v>57</v>
      </c>
      <c r="B62" s="39" t="n">
        <v>0.02258219</v>
      </c>
      <c r="C62" s="39" t="n">
        <v>0.0219913</v>
      </c>
      <c r="D62" s="39" t="n">
        <v>0.01460295</v>
      </c>
      <c r="E62" s="39" t="n">
        <v>0.01644797</v>
      </c>
      <c r="F62" s="39" t="n">
        <v>0.02283793</v>
      </c>
      <c r="G62" s="39" t="n">
        <v>0.02224689</v>
      </c>
      <c r="H62" s="39" t="n">
        <v>0.01485665</v>
      </c>
      <c r="I62" s="39" t="n">
        <v>0.01670215</v>
      </c>
      <c r="J62" s="39" t="n">
        <v>0.02514256</v>
      </c>
      <c r="K62" s="39" t="n">
        <v>0.02455016</v>
      </c>
    </row>
    <row r="63" customFormat="false" ht="15" hidden="false" customHeight="false" outlineLevel="0" collapsed="false">
      <c r="A63" s="38" t="n">
        <v>58</v>
      </c>
      <c r="B63" s="39" t="n">
        <v>0.02243636</v>
      </c>
      <c r="C63" s="39" t="n">
        <v>0.02192024</v>
      </c>
      <c r="D63" s="39" t="n">
        <v>0.01449444</v>
      </c>
      <c r="E63" s="39" t="n">
        <v>0.01639497</v>
      </c>
      <c r="F63" s="39" t="n">
        <v>0.02269207</v>
      </c>
      <c r="G63" s="39" t="n">
        <v>0.02217581</v>
      </c>
      <c r="H63" s="39" t="n">
        <v>0.01474813</v>
      </c>
      <c r="I63" s="39" t="n">
        <v>0.01664913</v>
      </c>
      <c r="J63" s="39" t="n">
        <v>0.02499636</v>
      </c>
      <c r="K63" s="39" t="n">
        <v>0.02447892</v>
      </c>
    </row>
    <row r="64" customFormat="false" ht="15" hidden="false" customHeight="false" outlineLevel="0" collapsed="false">
      <c r="A64" s="38" t="n">
        <v>59</v>
      </c>
      <c r="B64" s="39" t="n">
        <v>0.02230882</v>
      </c>
      <c r="C64" s="39" t="n">
        <v>0.02180639</v>
      </c>
      <c r="D64" s="39" t="n">
        <v>0.01439954</v>
      </c>
      <c r="E64" s="39" t="n">
        <v>0.01631005</v>
      </c>
      <c r="F64" s="39" t="n">
        <v>0.02256449</v>
      </c>
      <c r="G64" s="39" t="n">
        <v>0.02206194</v>
      </c>
      <c r="H64" s="39" t="n">
        <v>0.0146532</v>
      </c>
      <c r="I64" s="39" t="n">
        <v>0.0165642</v>
      </c>
      <c r="J64" s="39" t="n">
        <v>0.02486849</v>
      </c>
      <c r="K64" s="39" t="n">
        <v>0.02436478</v>
      </c>
    </row>
    <row r="65" customFormat="false" ht="15" hidden="false" customHeight="false" outlineLevel="0" collapsed="false">
      <c r="A65" s="38" t="n">
        <v>60</v>
      </c>
      <c r="B65" s="39" t="n">
        <v>0.02223622</v>
      </c>
      <c r="C65" s="39" t="n">
        <v>0.02169</v>
      </c>
      <c r="D65" s="39" t="n">
        <v>0.01434552</v>
      </c>
      <c r="E65" s="39" t="n">
        <v>0.01622323</v>
      </c>
      <c r="F65" s="39" t="n">
        <v>0.02249188</v>
      </c>
      <c r="G65" s="39" t="n">
        <v>0.02194551</v>
      </c>
      <c r="H65" s="39" t="n">
        <v>0.01459917</v>
      </c>
      <c r="I65" s="39" t="n">
        <v>0.01647735</v>
      </c>
      <c r="J65" s="39" t="n">
        <v>0.02479571</v>
      </c>
      <c r="K65" s="39" t="n">
        <v>0.02424808</v>
      </c>
    </row>
    <row r="66" customFormat="false" ht="15" hidden="false" customHeight="false" outlineLevel="0" collapsed="false">
      <c r="A66" s="38" t="n">
        <v>61</v>
      </c>
      <c r="B66" s="39" t="n">
        <v>0.02224764</v>
      </c>
      <c r="C66" s="39" t="n">
        <v>0.02161569</v>
      </c>
      <c r="D66" s="39" t="n">
        <v>0.01435402</v>
      </c>
      <c r="E66" s="39" t="n">
        <v>0.01616781</v>
      </c>
      <c r="F66" s="39" t="n">
        <v>0.0225033</v>
      </c>
      <c r="G66" s="39" t="n">
        <v>0.02187118</v>
      </c>
      <c r="H66" s="39" t="n">
        <v>0.01460766</v>
      </c>
      <c r="I66" s="39" t="n">
        <v>0.01642191</v>
      </c>
      <c r="J66" s="39" t="n">
        <v>0.02480715</v>
      </c>
      <c r="K66" s="39" t="n">
        <v>0.02417359</v>
      </c>
    </row>
    <row r="67" customFormat="false" ht="15" hidden="false" customHeight="false" outlineLevel="0" collapsed="false">
      <c r="A67" s="38" t="n">
        <v>62</v>
      </c>
      <c r="B67" s="39" t="n">
        <v>0.02236662</v>
      </c>
      <c r="C67" s="39" t="n">
        <v>0.02162912</v>
      </c>
      <c r="D67" s="39" t="n">
        <v>0.01444255</v>
      </c>
      <c r="E67" s="39" t="n">
        <v>0.01617782</v>
      </c>
      <c r="F67" s="39" t="n">
        <v>0.02262231</v>
      </c>
      <c r="G67" s="39" t="n">
        <v>0.02188462</v>
      </c>
      <c r="H67" s="39" t="n">
        <v>0.01469622</v>
      </c>
      <c r="I67" s="39" t="n">
        <v>0.01643193</v>
      </c>
      <c r="J67" s="39" t="n">
        <v>0.02492644</v>
      </c>
      <c r="K67" s="39" t="n">
        <v>0.02418705</v>
      </c>
    </row>
    <row r="68" customFormat="false" ht="15" hidden="false" customHeight="false" outlineLevel="0" collapsed="false">
      <c r="A68" s="38" t="n">
        <v>63</v>
      </c>
      <c r="B68" s="39" t="n">
        <v>0.02259603</v>
      </c>
      <c r="C68" s="39" t="n">
        <v>0.02176735</v>
      </c>
      <c r="D68" s="39" t="n">
        <v>0.01461324</v>
      </c>
      <c r="E68" s="39" t="n">
        <v>0.01628093</v>
      </c>
      <c r="F68" s="39" t="n">
        <v>0.02285178</v>
      </c>
      <c r="G68" s="39" t="n">
        <v>0.02202288</v>
      </c>
      <c r="H68" s="39" t="n">
        <v>0.01486696</v>
      </c>
      <c r="I68" s="39" t="n">
        <v>0.01653507</v>
      </c>
      <c r="J68" s="39" t="n">
        <v>0.02515644</v>
      </c>
      <c r="K68" s="39" t="n">
        <v>0.02432563</v>
      </c>
    </row>
    <row r="69" customFormat="false" ht="15" hidden="false" customHeight="false" outlineLevel="0" collapsed="false">
      <c r="A69" s="38" t="n">
        <v>64</v>
      </c>
      <c r="B69" s="39" t="n">
        <v>0.02292896</v>
      </c>
      <c r="C69" s="39" t="n">
        <v>0.02203222</v>
      </c>
      <c r="D69" s="39" t="n">
        <v>0.01486095</v>
      </c>
      <c r="E69" s="39" t="n">
        <v>0.01647849</v>
      </c>
      <c r="F69" s="39" t="n">
        <v>0.02318479</v>
      </c>
      <c r="G69" s="39" t="n">
        <v>0.02228783</v>
      </c>
      <c r="H69" s="39" t="n">
        <v>0.01511472</v>
      </c>
      <c r="I69" s="39" t="n">
        <v>0.01673268</v>
      </c>
      <c r="J69" s="39" t="n">
        <v>0.02549022</v>
      </c>
      <c r="K69" s="39" t="n">
        <v>0.02459119</v>
      </c>
    </row>
    <row r="70" customFormat="false" ht="15" hidden="false" customHeight="false" outlineLevel="0" collapsed="false">
      <c r="A70" s="38" t="n">
        <v>65</v>
      </c>
      <c r="B70" s="39" t="n">
        <v>0.02335122</v>
      </c>
      <c r="C70" s="39" t="n">
        <v>0.02238686</v>
      </c>
      <c r="D70" s="39" t="n">
        <v>0.01517508</v>
      </c>
      <c r="E70" s="39" t="n">
        <v>0.01674299</v>
      </c>
      <c r="F70" s="39" t="n">
        <v>0.02360716</v>
      </c>
      <c r="G70" s="39" t="n">
        <v>0.02264256</v>
      </c>
      <c r="H70" s="39" t="n">
        <v>0.01542894</v>
      </c>
      <c r="I70" s="39" t="n">
        <v>0.01699724</v>
      </c>
      <c r="J70" s="39" t="n">
        <v>0.02591357</v>
      </c>
      <c r="K70" s="39" t="n">
        <v>0.02494674</v>
      </c>
    </row>
    <row r="71" customFormat="false" ht="15" hidden="false" customHeight="false" outlineLevel="0" collapsed="false">
      <c r="A71" s="38" t="n">
        <v>66</v>
      </c>
      <c r="B71" s="39" t="n">
        <v>0.02383259</v>
      </c>
      <c r="C71" s="39" t="n">
        <v>0.02279537</v>
      </c>
      <c r="D71" s="39" t="n">
        <v>0.01553315</v>
      </c>
      <c r="E71" s="39" t="n">
        <v>0.01704763</v>
      </c>
      <c r="F71" s="39" t="n">
        <v>0.02408865</v>
      </c>
      <c r="G71" s="39" t="n">
        <v>0.02305116</v>
      </c>
      <c r="H71" s="39" t="n">
        <v>0.01578709</v>
      </c>
      <c r="I71" s="39" t="n">
        <v>0.01730196</v>
      </c>
      <c r="J71" s="39" t="n">
        <v>0.02639617</v>
      </c>
      <c r="K71" s="39" t="n">
        <v>0.02535629</v>
      </c>
    </row>
    <row r="72" customFormat="false" ht="15" hidden="false" customHeight="false" outlineLevel="0" collapsed="false">
      <c r="A72" s="38" t="n">
        <v>67</v>
      </c>
      <c r="B72" s="39" t="n">
        <v>0.02434107</v>
      </c>
      <c r="C72" s="39" t="n">
        <v>0.02323941</v>
      </c>
      <c r="D72" s="39" t="n">
        <v>0.01591133</v>
      </c>
      <c r="E72" s="39" t="n">
        <v>0.01737873</v>
      </c>
      <c r="F72" s="39" t="n">
        <v>0.02459726</v>
      </c>
      <c r="G72" s="39" t="n">
        <v>0.02349532</v>
      </c>
      <c r="H72" s="39" t="n">
        <v>0.01616537</v>
      </c>
      <c r="I72" s="39" t="n">
        <v>0.01763314</v>
      </c>
      <c r="J72" s="39" t="n">
        <v>0.02690595</v>
      </c>
      <c r="K72" s="39" t="n">
        <v>0.02580147</v>
      </c>
    </row>
    <row r="73" customFormat="false" ht="15" hidden="false" customHeight="false" outlineLevel="0" collapsed="false">
      <c r="A73" s="38" t="n">
        <v>68</v>
      </c>
      <c r="B73" s="39" t="n">
        <v>0.02484958</v>
      </c>
      <c r="C73" s="39" t="n">
        <v>0.02370775</v>
      </c>
      <c r="D73" s="39" t="n">
        <v>0.01628948</v>
      </c>
      <c r="E73" s="39" t="n">
        <v>0.01772791</v>
      </c>
      <c r="F73" s="39" t="n">
        <v>0.0251059</v>
      </c>
      <c r="G73" s="39" t="n">
        <v>0.02396378</v>
      </c>
      <c r="H73" s="39" t="n">
        <v>0.01654362</v>
      </c>
      <c r="I73" s="39" t="n">
        <v>0.01798242</v>
      </c>
      <c r="J73" s="39" t="n">
        <v>0.02741577</v>
      </c>
      <c r="K73" s="39" t="n">
        <v>0.02627101</v>
      </c>
    </row>
    <row r="74" customFormat="false" ht="15" hidden="false" customHeight="false" outlineLevel="0" collapsed="false">
      <c r="A74" s="38" t="n">
        <v>69</v>
      </c>
      <c r="B74" s="39" t="n">
        <v>0.02531438</v>
      </c>
      <c r="C74" s="39" t="n">
        <v>0.02419153</v>
      </c>
      <c r="D74" s="39" t="n">
        <v>0.0166351</v>
      </c>
      <c r="E74" s="39" t="n">
        <v>0.01808856</v>
      </c>
      <c r="F74" s="39" t="n">
        <v>0.02557083</v>
      </c>
      <c r="G74" s="39" t="n">
        <v>0.02444768</v>
      </c>
      <c r="H74" s="39" t="n">
        <v>0.01688932</v>
      </c>
      <c r="I74" s="39" t="n">
        <v>0.01834316</v>
      </c>
      <c r="J74" s="39" t="n">
        <v>0.02788177</v>
      </c>
      <c r="K74" s="39" t="n">
        <v>0.02675603</v>
      </c>
    </row>
    <row r="75" customFormat="false" ht="15" hidden="false" customHeight="false" outlineLevel="0" collapsed="false">
      <c r="A75" s="38" t="n">
        <v>70</v>
      </c>
      <c r="B75" s="39" t="n">
        <v>0.0256923</v>
      </c>
      <c r="C75" s="39" t="n">
        <v>0.0246626</v>
      </c>
      <c r="D75" s="39" t="n">
        <v>0.01691607</v>
      </c>
      <c r="E75" s="39" t="n">
        <v>0.01843969</v>
      </c>
      <c r="F75" s="39" t="n">
        <v>0.02594884</v>
      </c>
      <c r="G75" s="39" t="n">
        <v>0.02491887</v>
      </c>
      <c r="H75" s="39" t="n">
        <v>0.01717037</v>
      </c>
      <c r="I75" s="39" t="n">
        <v>0.01869438</v>
      </c>
      <c r="J75" s="39" t="n">
        <v>0.02826066</v>
      </c>
      <c r="K75" s="39" t="n">
        <v>0.02722831</v>
      </c>
    </row>
    <row r="76" customFormat="false" ht="15" hidden="false" customHeight="false" outlineLevel="0" collapsed="false">
      <c r="A76" s="38" t="n">
        <v>71</v>
      </c>
      <c r="B76" s="39" t="n">
        <v>0.02594418</v>
      </c>
      <c r="C76" s="39" t="n">
        <v>0.02509284</v>
      </c>
      <c r="D76" s="39" t="n">
        <v>0.01710332</v>
      </c>
      <c r="E76" s="39" t="n">
        <v>0.01876036</v>
      </c>
      <c r="F76" s="39" t="n">
        <v>0.02620078</v>
      </c>
      <c r="G76" s="39" t="n">
        <v>0.02534923</v>
      </c>
      <c r="H76" s="39" t="n">
        <v>0.01735766</v>
      </c>
      <c r="I76" s="39" t="n">
        <v>0.01901512</v>
      </c>
      <c r="J76" s="39" t="n">
        <v>0.02851318</v>
      </c>
      <c r="K76" s="39" t="n">
        <v>0.02765966</v>
      </c>
    </row>
    <row r="77" customFormat="false" ht="15" hidden="false" customHeight="false" outlineLevel="0" collapsed="false">
      <c r="A77" s="38" t="n">
        <v>72</v>
      </c>
      <c r="B77" s="39" t="n">
        <v>0.02605113</v>
      </c>
      <c r="C77" s="39" t="n">
        <v>0.02545692</v>
      </c>
      <c r="D77" s="39" t="n">
        <v>0.01718283</v>
      </c>
      <c r="E77" s="39" t="n">
        <v>0.01903168</v>
      </c>
      <c r="F77" s="39" t="n">
        <v>0.02630776</v>
      </c>
      <c r="G77" s="39" t="n">
        <v>0.0257134</v>
      </c>
      <c r="H77" s="39" t="n">
        <v>0.0174372</v>
      </c>
      <c r="I77" s="39" t="n">
        <v>0.01928652</v>
      </c>
      <c r="J77" s="39" t="n">
        <v>0.02862041</v>
      </c>
      <c r="K77" s="39" t="n">
        <v>0.02802468</v>
      </c>
    </row>
    <row r="78" customFormat="false" ht="15" hidden="false" customHeight="false" outlineLevel="0" collapsed="false">
      <c r="A78" s="38" t="n">
        <v>73</v>
      </c>
      <c r="B78" s="39" t="n">
        <v>0.02599425</v>
      </c>
      <c r="C78" s="39" t="n">
        <v>0.02574882</v>
      </c>
      <c r="D78" s="39" t="n">
        <v>0.01714055</v>
      </c>
      <c r="E78" s="39" t="n">
        <v>0.01924919</v>
      </c>
      <c r="F78" s="39" t="n">
        <v>0.02625087</v>
      </c>
      <c r="G78" s="39" t="n">
        <v>0.02600537</v>
      </c>
      <c r="H78" s="39" t="n">
        <v>0.0173949</v>
      </c>
      <c r="I78" s="39" t="n">
        <v>0.01950408</v>
      </c>
      <c r="J78" s="39" t="n">
        <v>0.02856339</v>
      </c>
      <c r="K78" s="39" t="n">
        <v>0.02831732</v>
      </c>
    </row>
    <row r="79" customFormat="false" ht="15" hidden="false" customHeight="false" outlineLevel="0" collapsed="false">
      <c r="A79" s="38" t="n">
        <v>74</v>
      </c>
      <c r="B79" s="39" t="n">
        <v>0.02576921</v>
      </c>
      <c r="C79" s="39" t="n">
        <v>0.02594249</v>
      </c>
      <c r="D79" s="39" t="n">
        <v>0.01697325</v>
      </c>
      <c r="E79" s="39" t="n">
        <v>0.0193935</v>
      </c>
      <c r="F79" s="39" t="n">
        <v>0.02602577</v>
      </c>
      <c r="G79" s="39" t="n">
        <v>0.0261991</v>
      </c>
      <c r="H79" s="39" t="n">
        <v>0.01722756</v>
      </c>
      <c r="I79" s="39" t="n">
        <v>0.01964843</v>
      </c>
      <c r="J79" s="39" t="n">
        <v>0.02833777</v>
      </c>
      <c r="K79" s="39" t="n">
        <v>0.0285115</v>
      </c>
    </row>
    <row r="80" customFormat="false" ht="15" hidden="false" customHeight="false" outlineLevel="0" collapsed="false">
      <c r="A80" s="38" t="n">
        <v>75</v>
      </c>
      <c r="B80" s="39" t="n">
        <v>0.0253827</v>
      </c>
      <c r="C80" s="39" t="n">
        <v>0.02602289</v>
      </c>
      <c r="D80" s="39" t="n">
        <v>0.01668589</v>
      </c>
      <c r="E80" s="39" t="n">
        <v>0.0194534</v>
      </c>
      <c r="F80" s="39" t="n">
        <v>0.02563916</v>
      </c>
      <c r="G80" s="39" t="n">
        <v>0.02627951</v>
      </c>
      <c r="H80" s="39" t="n">
        <v>0.01694013</v>
      </c>
      <c r="I80" s="39" t="n">
        <v>0.01970835</v>
      </c>
      <c r="J80" s="39" t="n">
        <v>0.02795026</v>
      </c>
      <c r="K80" s="39" t="n">
        <v>0.02859209</v>
      </c>
    </row>
    <row r="81" customFormat="false" ht="15" hidden="false" customHeight="false" outlineLevel="0" collapsed="false">
      <c r="A81" s="38" t="n">
        <v>76</v>
      </c>
      <c r="B81" s="39" t="n">
        <v>0.02485163</v>
      </c>
      <c r="C81" s="39" t="n">
        <v>0.02597743</v>
      </c>
      <c r="D81" s="39" t="n">
        <v>0.01629101</v>
      </c>
      <c r="E81" s="39" t="n">
        <v>0.01941953</v>
      </c>
      <c r="F81" s="39" t="n">
        <v>0.02510796</v>
      </c>
      <c r="G81" s="39" t="n">
        <v>0.02623404</v>
      </c>
      <c r="H81" s="39" t="n">
        <v>0.01654515</v>
      </c>
      <c r="I81" s="39" t="n">
        <v>0.01967447</v>
      </c>
      <c r="J81" s="39" t="n">
        <v>0.02741783</v>
      </c>
      <c r="K81" s="39" t="n">
        <v>0.02854652</v>
      </c>
    </row>
    <row r="82" customFormat="false" ht="15" hidden="false" customHeight="false" outlineLevel="0" collapsed="false">
      <c r="A82" s="38" t="n">
        <v>77</v>
      </c>
      <c r="B82" s="39" t="n">
        <v>0.0241936</v>
      </c>
      <c r="C82" s="39" t="n">
        <v>0.02580295</v>
      </c>
      <c r="D82" s="39" t="n">
        <v>0.01580165</v>
      </c>
      <c r="E82" s="39" t="n">
        <v>0.01928952</v>
      </c>
      <c r="F82" s="39" t="n">
        <v>0.02444976</v>
      </c>
      <c r="G82" s="39" t="n">
        <v>0.02605951</v>
      </c>
      <c r="H82" s="39" t="n">
        <v>0.01605567</v>
      </c>
      <c r="I82" s="39" t="n">
        <v>0.01954442</v>
      </c>
      <c r="J82" s="39" t="n">
        <v>0.02675811</v>
      </c>
      <c r="K82" s="39" t="n">
        <v>0.02837159</v>
      </c>
    </row>
    <row r="83" customFormat="false" ht="15" hidden="false" customHeight="false" outlineLevel="0" collapsed="false">
      <c r="A83" s="38" t="n">
        <v>78</v>
      </c>
      <c r="B83" s="39" t="n">
        <v>0.02343096</v>
      </c>
      <c r="C83" s="39" t="n">
        <v>0.02549572</v>
      </c>
      <c r="D83" s="39" t="n">
        <v>0.0152344</v>
      </c>
      <c r="E83" s="39" t="n">
        <v>0.01906059</v>
      </c>
      <c r="F83" s="39" t="n">
        <v>0.02368692</v>
      </c>
      <c r="G83" s="39" t="n">
        <v>0.02575221</v>
      </c>
      <c r="H83" s="39" t="n">
        <v>0.01548827</v>
      </c>
      <c r="I83" s="39" t="n">
        <v>0.01931544</v>
      </c>
      <c r="J83" s="39" t="n">
        <v>0.02599351</v>
      </c>
      <c r="K83" s="39" t="n">
        <v>0.02806358</v>
      </c>
    </row>
    <row r="84" customFormat="false" ht="15" hidden="false" customHeight="false" outlineLevel="0" collapsed="false">
      <c r="A84" s="38" t="n">
        <v>79</v>
      </c>
      <c r="B84" s="39" t="n">
        <v>0.02258309</v>
      </c>
      <c r="C84" s="39" t="n">
        <v>0.02506486</v>
      </c>
      <c r="D84" s="39" t="n">
        <v>0.01460361</v>
      </c>
      <c r="E84" s="39" t="n">
        <v>0.0187395</v>
      </c>
      <c r="F84" s="39" t="n">
        <v>0.02283883</v>
      </c>
      <c r="G84" s="39" t="n">
        <v>0.02532124</v>
      </c>
      <c r="H84" s="39" t="n">
        <v>0.01485732</v>
      </c>
      <c r="I84" s="39" t="n">
        <v>0.01899426</v>
      </c>
      <c r="J84" s="39" t="n">
        <v>0.02514346</v>
      </c>
      <c r="K84" s="39" t="n">
        <v>0.0276316</v>
      </c>
    </row>
    <row r="85" customFormat="false" ht="15" hidden="false" customHeight="false" outlineLevel="0" collapsed="false">
      <c r="A85" s="38" t="n">
        <v>80</v>
      </c>
      <c r="B85" s="39" t="n">
        <v>0.02167445</v>
      </c>
      <c r="C85" s="39" t="n">
        <v>0.02450425</v>
      </c>
      <c r="D85" s="39" t="n">
        <v>0.01392748</v>
      </c>
      <c r="E85" s="39" t="n">
        <v>0.01832166</v>
      </c>
      <c r="F85" s="39" t="n">
        <v>0.02192996</v>
      </c>
      <c r="G85" s="39" t="n">
        <v>0.02476048</v>
      </c>
      <c r="H85" s="39" t="n">
        <v>0.01418101</v>
      </c>
      <c r="I85" s="39" t="n">
        <v>0.01857632</v>
      </c>
      <c r="J85" s="39" t="n">
        <v>0.0242325</v>
      </c>
      <c r="K85" s="39" t="n">
        <v>0.02706955</v>
      </c>
    </row>
    <row r="86" customFormat="false" ht="15" hidden="false" customHeight="false" outlineLevel="0" collapsed="false">
      <c r="A86" s="38" t="n">
        <v>81</v>
      </c>
      <c r="B86" s="39" t="n">
        <v>0.02071541</v>
      </c>
      <c r="C86" s="39" t="n">
        <v>0.0238152</v>
      </c>
      <c r="D86" s="39" t="n">
        <v>0.01321366</v>
      </c>
      <c r="E86" s="39" t="n">
        <v>0.01780802</v>
      </c>
      <c r="F86" s="39" t="n">
        <v>0.02097067</v>
      </c>
      <c r="G86" s="39" t="n">
        <v>0.02407126</v>
      </c>
      <c r="H86" s="39" t="n">
        <v>0.01346701</v>
      </c>
      <c r="I86" s="39" t="n">
        <v>0.01806254</v>
      </c>
      <c r="J86" s="39" t="n">
        <v>0.023271</v>
      </c>
      <c r="K86" s="39" t="n">
        <v>0.02637873</v>
      </c>
    </row>
    <row r="87" customFormat="false" ht="15" hidden="false" customHeight="false" outlineLevel="0" collapsed="false">
      <c r="A87" s="38" t="n">
        <v>82</v>
      </c>
      <c r="B87" s="39" t="n">
        <v>0.0197249</v>
      </c>
      <c r="C87" s="39" t="n">
        <v>0.02300732</v>
      </c>
      <c r="D87" s="39" t="n">
        <v>0.01247624</v>
      </c>
      <c r="E87" s="39" t="n">
        <v>0.01720567</v>
      </c>
      <c r="F87" s="39" t="n">
        <v>0.01997992</v>
      </c>
      <c r="G87" s="39" t="n">
        <v>0.02326317</v>
      </c>
      <c r="H87" s="39" t="n">
        <v>0.01272941</v>
      </c>
      <c r="I87" s="39" t="n">
        <v>0.01746004</v>
      </c>
      <c r="J87" s="39" t="n">
        <v>0.02227796</v>
      </c>
      <c r="K87" s="39" t="n">
        <v>0.02556878</v>
      </c>
    </row>
    <row r="88" customFormat="false" ht="15" hidden="false" customHeight="false" outlineLevel="0" collapsed="false">
      <c r="A88" s="38" t="n">
        <v>83</v>
      </c>
      <c r="B88" s="39" t="n">
        <v>0.01874172</v>
      </c>
      <c r="C88" s="39" t="n">
        <v>0.02209869</v>
      </c>
      <c r="D88" s="39" t="n">
        <v>0.01174408</v>
      </c>
      <c r="E88" s="39" t="n">
        <v>0.01652807</v>
      </c>
      <c r="F88" s="39" t="n">
        <v>0.01899648</v>
      </c>
      <c r="G88" s="39" t="n">
        <v>0.02235431</v>
      </c>
      <c r="H88" s="39" t="n">
        <v>0.01199706</v>
      </c>
      <c r="I88" s="39" t="n">
        <v>0.01678227</v>
      </c>
      <c r="J88" s="39" t="n">
        <v>0.02129226</v>
      </c>
      <c r="K88" s="39" t="n">
        <v>0.02465783</v>
      </c>
    </row>
    <row r="89" customFormat="false" ht="15" hidden="false" customHeight="false" outlineLevel="0" collapsed="false">
      <c r="A89" s="38" t="n">
        <v>84</v>
      </c>
      <c r="B89" s="39" t="n">
        <v>0.0177959</v>
      </c>
      <c r="C89" s="39" t="n">
        <v>0.02111098</v>
      </c>
      <c r="D89" s="39" t="n">
        <v>0.01103958</v>
      </c>
      <c r="E89" s="39" t="n">
        <v>0.01579131</v>
      </c>
      <c r="F89" s="39" t="n">
        <v>0.01805042</v>
      </c>
      <c r="G89" s="39" t="n">
        <v>0.02136635</v>
      </c>
      <c r="H89" s="39" t="n">
        <v>0.01129238</v>
      </c>
      <c r="I89" s="39" t="n">
        <v>0.01604532</v>
      </c>
      <c r="J89" s="39" t="n">
        <v>0.02034403</v>
      </c>
      <c r="K89" s="39" t="n">
        <v>0.02366759</v>
      </c>
    </row>
    <row r="90" customFormat="false" ht="15" hidden="false" customHeight="false" outlineLevel="0" collapsed="false">
      <c r="A90" s="38" t="n">
        <v>85</v>
      </c>
      <c r="B90" s="39" t="n">
        <v>0.01688653</v>
      </c>
      <c r="C90" s="39" t="n">
        <v>0.02005839</v>
      </c>
      <c r="D90" s="39" t="n">
        <v>0.01036206</v>
      </c>
      <c r="E90" s="39" t="n">
        <v>0.01500595</v>
      </c>
      <c r="F90" s="39" t="n">
        <v>0.01714082</v>
      </c>
      <c r="G90" s="39" t="n">
        <v>0.02031348</v>
      </c>
      <c r="H90" s="39" t="n">
        <v>0.0106147</v>
      </c>
      <c r="I90" s="39" t="n">
        <v>0.01525976</v>
      </c>
      <c r="J90" s="39" t="n">
        <v>0.01943234</v>
      </c>
      <c r="K90" s="39" t="n">
        <v>0.0226123</v>
      </c>
    </row>
    <row r="91" customFormat="false" ht="15" hidden="false" customHeight="false" outlineLevel="0" collapsed="false">
      <c r="A91" s="38" t="n">
        <v>86</v>
      </c>
      <c r="B91" s="39" t="n">
        <v>0.01601311</v>
      </c>
      <c r="C91" s="39" t="n">
        <v>0.0189655</v>
      </c>
      <c r="D91" s="39" t="n">
        <v>0.00971119</v>
      </c>
      <c r="E91" s="39" t="n">
        <v>0.0141903</v>
      </c>
      <c r="F91" s="39" t="n">
        <v>0.01626718</v>
      </c>
      <c r="G91" s="39" t="n">
        <v>0.01922032</v>
      </c>
      <c r="H91" s="39" t="n">
        <v>0.00996366</v>
      </c>
      <c r="I91" s="39" t="n">
        <v>0.0144439</v>
      </c>
      <c r="J91" s="39" t="n">
        <v>0.0185567</v>
      </c>
      <c r="K91" s="39" t="n">
        <v>0.02151662</v>
      </c>
    </row>
    <row r="92" customFormat="false" ht="15" hidden="false" customHeight="false" outlineLevel="0" collapsed="false">
      <c r="A92" s="38" t="n">
        <v>87</v>
      </c>
      <c r="B92" s="39" t="n">
        <v>0.01515958</v>
      </c>
      <c r="C92" s="39" t="n">
        <v>0.01784943</v>
      </c>
      <c r="D92" s="39" t="n">
        <v>0.00907499</v>
      </c>
      <c r="E92" s="39" t="n">
        <v>0.01335712</v>
      </c>
      <c r="F92" s="39" t="n">
        <v>0.01541343</v>
      </c>
      <c r="G92" s="39" t="n">
        <v>0.01810397</v>
      </c>
      <c r="H92" s="39" t="n">
        <v>0.0093273</v>
      </c>
      <c r="I92" s="39" t="n">
        <v>0.01361051</v>
      </c>
      <c r="J92" s="39" t="n">
        <v>0.017701</v>
      </c>
      <c r="K92" s="39" t="n">
        <v>0.0203977</v>
      </c>
    </row>
    <row r="93" customFormat="false" ht="15" hidden="false" customHeight="false" outlineLevel="0" collapsed="false">
      <c r="A93" s="38" t="n">
        <v>88</v>
      </c>
      <c r="B93" s="39" t="n">
        <v>0.01430337</v>
      </c>
      <c r="C93" s="39" t="n">
        <v>0.01672797</v>
      </c>
      <c r="D93" s="39" t="n">
        <v>0.00843666</v>
      </c>
      <c r="E93" s="39" t="n">
        <v>0.01251967</v>
      </c>
      <c r="F93" s="39" t="n">
        <v>0.01455701</v>
      </c>
      <c r="G93" s="39" t="n">
        <v>0.01698222</v>
      </c>
      <c r="H93" s="39" t="n">
        <v>0.00868881</v>
      </c>
      <c r="I93" s="39" t="n">
        <v>0.01277285</v>
      </c>
      <c r="J93" s="39" t="n">
        <v>0.01684261</v>
      </c>
      <c r="K93" s="39" t="n">
        <v>0.01927338</v>
      </c>
    </row>
    <row r="94" customFormat="false" ht="15" hidden="false" customHeight="false" outlineLevel="0" collapsed="false">
      <c r="A94" s="38" t="n">
        <v>89</v>
      </c>
      <c r="B94" s="39" t="n">
        <v>0.01343795</v>
      </c>
      <c r="C94" s="39" t="n">
        <v>0.01560419</v>
      </c>
      <c r="D94" s="39" t="n">
        <v>0.00779132</v>
      </c>
      <c r="E94" s="39" t="n">
        <v>0.01168026</v>
      </c>
      <c r="F94" s="39" t="n">
        <v>0.01369136</v>
      </c>
      <c r="G94" s="39" t="n">
        <v>0.01585816</v>
      </c>
      <c r="H94" s="39" t="n">
        <v>0.00804331</v>
      </c>
      <c r="I94" s="39" t="n">
        <v>0.01193323</v>
      </c>
      <c r="J94" s="39" t="n">
        <v>0.01597498</v>
      </c>
      <c r="K94" s="39" t="n">
        <v>0.01814674</v>
      </c>
    </row>
    <row r="95" customFormat="false" ht="15" hidden="false" customHeight="false" outlineLevel="0" collapsed="false">
      <c r="A95" s="38" t="n">
        <v>90</v>
      </c>
      <c r="B95" s="39" t="n">
        <v>0.01262835</v>
      </c>
      <c r="C95" s="39" t="n">
        <v>0.01453824</v>
      </c>
      <c r="D95" s="39" t="n">
        <v>0.00752827</v>
      </c>
      <c r="E95" s="39" t="n">
        <v>0.01088382</v>
      </c>
      <c r="F95" s="39" t="n">
        <v>0.01288156</v>
      </c>
      <c r="G95" s="39" t="n">
        <v>0.01479194</v>
      </c>
      <c r="H95" s="39" t="n">
        <v>0.00778019</v>
      </c>
      <c r="I95" s="39" t="n">
        <v>0.01113659</v>
      </c>
      <c r="J95" s="39" t="n">
        <v>0.01516333</v>
      </c>
      <c r="K95" s="39" t="n">
        <v>0.01707808</v>
      </c>
    </row>
    <row r="96" customFormat="false" ht="15" hidden="false" customHeight="false" outlineLevel="0" collapsed="false">
      <c r="A96" s="38" t="n">
        <v>91</v>
      </c>
      <c r="B96" s="39" t="n">
        <v>0.0119295</v>
      </c>
      <c r="C96" s="39" t="n">
        <v>0.01358644</v>
      </c>
      <c r="D96" s="39" t="n">
        <v>0.00752827</v>
      </c>
      <c r="E96" s="39" t="n">
        <v>0.01017249</v>
      </c>
      <c r="F96" s="39" t="n">
        <v>0.01218253</v>
      </c>
      <c r="G96" s="39" t="n">
        <v>0.0138399</v>
      </c>
      <c r="H96" s="39" t="n">
        <v>0.00778019</v>
      </c>
      <c r="I96" s="39" t="n">
        <v>0.01042508</v>
      </c>
      <c r="J96" s="39" t="n">
        <v>0.01446271</v>
      </c>
      <c r="K96" s="39" t="n">
        <v>0.01612386</v>
      </c>
    </row>
    <row r="97" customFormat="false" ht="15" hidden="false" customHeight="false" outlineLevel="0" collapsed="false">
      <c r="A97" s="38" t="n">
        <v>92</v>
      </c>
      <c r="B97" s="39" t="n">
        <v>0.01134117</v>
      </c>
      <c r="C97" s="39" t="n">
        <v>0.01274847</v>
      </c>
      <c r="D97" s="39" t="n">
        <v>0.00752827</v>
      </c>
      <c r="E97" s="39" t="n">
        <v>0.00954608</v>
      </c>
      <c r="F97" s="39" t="n">
        <v>0.01159405</v>
      </c>
      <c r="G97" s="39" t="n">
        <v>0.01300171</v>
      </c>
      <c r="H97" s="39" t="n">
        <v>0.00778019</v>
      </c>
      <c r="I97" s="39" t="n">
        <v>0.00979851</v>
      </c>
      <c r="J97" s="39" t="n">
        <v>0.01387288</v>
      </c>
      <c r="K97" s="39" t="n">
        <v>0.01528376</v>
      </c>
    </row>
    <row r="98" customFormat="false" ht="15" hidden="false" customHeight="false" outlineLevel="0" collapsed="false">
      <c r="A98" s="38" t="n">
        <v>93</v>
      </c>
      <c r="B98" s="39" t="n">
        <v>0.01086315</v>
      </c>
      <c r="C98" s="39" t="n">
        <v>0.01202404</v>
      </c>
      <c r="D98" s="39" t="n">
        <v>0.00752827</v>
      </c>
      <c r="E98" s="39" t="n">
        <v>0.00900445</v>
      </c>
      <c r="F98" s="39" t="n">
        <v>0.01111591</v>
      </c>
      <c r="G98" s="39" t="n">
        <v>0.01227709</v>
      </c>
      <c r="H98" s="39" t="n">
        <v>0.00778019</v>
      </c>
      <c r="I98" s="39" t="n">
        <v>0.00925674</v>
      </c>
      <c r="J98" s="39" t="n">
        <v>0.01339365</v>
      </c>
      <c r="K98" s="39" t="n">
        <v>0.01455749</v>
      </c>
    </row>
    <row r="99" customFormat="false" ht="15" hidden="false" customHeight="false" outlineLevel="0" collapsed="false">
      <c r="A99" s="38" t="n">
        <v>94</v>
      </c>
      <c r="B99" s="39" t="n">
        <v>0.01049529</v>
      </c>
      <c r="C99" s="39" t="n">
        <v>0.0114129</v>
      </c>
      <c r="D99" s="39" t="n">
        <v>0.00752827</v>
      </c>
      <c r="E99" s="39" t="n">
        <v>0.00854744</v>
      </c>
      <c r="F99" s="39" t="n">
        <v>0.01074796</v>
      </c>
      <c r="G99" s="39" t="n">
        <v>0.0116658</v>
      </c>
      <c r="H99" s="39" t="n">
        <v>0.00778019</v>
      </c>
      <c r="I99" s="39" t="n">
        <v>0.00879962</v>
      </c>
      <c r="J99" s="39" t="n">
        <v>0.01302486</v>
      </c>
      <c r="K99" s="39" t="n">
        <v>0.0139448</v>
      </c>
    </row>
    <row r="100" customFormat="false" ht="15" hidden="false" customHeight="false" outlineLevel="0" collapsed="false">
      <c r="A100" s="38" t="n">
        <v>95</v>
      </c>
      <c r="B100" s="39" t="n">
        <v>0.01023747</v>
      </c>
      <c r="C100" s="39" t="n">
        <v>0.01091485</v>
      </c>
      <c r="D100" s="39" t="n">
        <v>0.00752827</v>
      </c>
      <c r="E100" s="39" t="n">
        <v>0.00817495</v>
      </c>
      <c r="F100" s="39" t="n">
        <v>0.01049008</v>
      </c>
      <c r="G100" s="39" t="n">
        <v>0.01116763</v>
      </c>
      <c r="H100" s="39" t="n">
        <v>0.00778019</v>
      </c>
      <c r="I100" s="39" t="n">
        <v>0.00842703</v>
      </c>
      <c r="J100" s="39" t="n">
        <v>0.01276639</v>
      </c>
      <c r="K100" s="39" t="n">
        <v>0.01344549</v>
      </c>
    </row>
    <row r="101" customFormat="false" ht="15" hidden="false" customHeight="false" outlineLevel="0" collapsed="false">
      <c r="A101" s="38" t="n">
        <v>96</v>
      </c>
      <c r="B101" s="39" t="n">
        <v>0.01008961</v>
      </c>
      <c r="C101" s="39" t="n">
        <v>0.01052972</v>
      </c>
      <c r="D101" s="39" t="n">
        <v>0.00752827</v>
      </c>
      <c r="E101" s="39" t="n">
        <v>0.00788688</v>
      </c>
      <c r="F101" s="39" t="n">
        <v>0.01034218</v>
      </c>
      <c r="G101" s="39" t="n">
        <v>0.0107824</v>
      </c>
      <c r="H101" s="39" t="n">
        <v>0.00778019</v>
      </c>
      <c r="I101" s="39" t="n">
        <v>0.00813889</v>
      </c>
      <c r="J101" s="39" t="n">
        <v>0.01261815</v>
      </c>
      <c r="K101" s="39" t="n">
        <v>0.01305938</v>
      </c>
    </row>
    <row r="102" customFormat="false" ht="15" hidden="false" customHeight="false" outlineLevel="0" collapsed="false">
      <c r="A102" s="38" t="n">
        <v>97</v>
      </c>
      <c r="B102" s="39" t="n">
        <v>0.01005034</v>
      </c>
      <c r="C102" s="39" t="n">
        <v>0.01025737</v>
      </c>
      <c r="D102" s="39" t="n">
        <v>0.00752827</v>
      </c>
      <c r="E102" s="39" t="n">
        <v>0.00768315</v>
      </c>
      <c r="F102" s="39" t="n">
        <v>0.01030289</v>
      </c>
      <c r="G102" s="39" t="n">
        <v>0.01050998</v>
      </c>
      <c r="H102" s="39" t="n">
        <v>0.00778019</v>
      </c>
      <c r="I102" s="39" t="n">
        <v>0.00793511</v>
      </c>
      <c r="J102" s="39" t="n">
        <v>0.01257878</v>
      </c>
      <c r="K102" s="39" t="n">
        <v>0.01278634</v>
      </c>
    </row>
    <row r="103" customFormat="false" ht="15" hidden="false" customHeight="false" outlineLevel="0" collapsed="false">
      <c r="A103" s="38" t="n">
        <v>98</v>
      </c>
      <c r="B103" s="39" t="n">
        <v>0.01005034</v>
      </c>
      <c r="C103" s="39" t="n">
        <v>0.01009773</v>
      </c>
      <c r="D103" s="39" t="n">
        <v>0.00752827</v>
      </c>
      <c r="E103" s="39" t="n">
        <v>0.00756372</v>
      </c>
      <c r="F103" s="39" t="n">
        <v>0.01030289</v>
      </c>
      <c r="G103" s="39" t="n">
        <v>0.0103503</v>
      </c>
      <c r="H103" s="39" t="n">
        <v>0.00778019</v>
      </c>
      <c r="I103" s="39" t="n">
        <v>0.00781565</v>
      </c>
      <c r="J103" s="39" t="n">
        <v>0.01257878</v>
      </c>
      <c r="K103" s="39" t="n">
        <v>0.01262629</v>
      </c>
    </row>
    <row r="104" customFormat="false" ht="15" hidden="false" customHeight="false" outlineLevel="0" collapsed="false">
      <c r="A104" s="38" t="n">
        <v>99</v>
      </c>
      <c r="B104" s="39" t="n">
        <v>0.01005034</v>
      </c>
      <c r="C104" s="39" t="n">
        <v>0.01005034</v>
      </c>
      <c r="D104" s="39" t="n">
        <v>0.00752827</v>
      </c>
      <c r="E104" s="39" t="n">
        <v>0.00752827</v>
      </c>
      <c r="F104" s="39" t="n">
        <v>0.01030289</v>
      </c>
      <c r="G104" s="39" t="n">
        <v>0.01030289</v>
      </c>
      <c r="H104" s="39" t="n">
        <v>0.00778019</v>
      </c>
      <c r="I104" s="39" t="n">
        <v>0.00778019</v>
      </c>
      <c r="J104" s="39" t="n">
        <v>0.01257878</v>
      </c>
      <c r="K104" s="39" t="n">
        <v>0.01257878</v>
      </c>
    </row>
    <row r="105" customFormat="false" ht="15" hidden="false" customHeight="false" outlineLevel="0" collapsed="false">
      <c r="A105" s="38" t="n">
        <v>100</v>
      </c>
      <c r="B105" s="39" t="n">
        <v>0.01005034</v>
      </c>
      <c r="C105" s="39" t="n">
        <v>0.01005034</v>
      </c>
      <c r="D105" s="39" t="n">
        <v>0.00752827</v>
      </c>
      <c r="E105" s="39" t="n">
        <v>0.00752827</v>
      </c>
      <c r="F105" s="39" t="n">
        <v>0.01030289</v>
      </c>
      <c r="G105" s="39" t="n">
        <v>0.01030289</v>
      </c>
      <c r="H105" s="39" t="n">
        <v>0.00778019</v>
      </c>
      <c r="I105" s="39" t="n">
        <v>0.00778019</v>
      </c>
      <c r="J105" s="39" t="n">
        <v>0.01257878</v>
      </c>
      <c r="K105" s="39" t="n">
        <v>0.01257878</v>
      </c>
    </row>
    <row r="106" customFormat="false" ht="15" hidden="false" customHeight="false" outlineLevel="0" collapsed="false">
      <c r="A106" s="38" t="n">
        <v>101</v>
      </c>
      <c r="B106" s="39" t="n">
        <v>0.01005034</v>
      </c>
      <c r="C106" s="39" t="n">
        <v>0.01005034</v>
      </c>
      <c r="D106" s="39" t="n">
        <v>0.00752827</v>
      </c>
      <c r="E106" s="39" t="n">
        <v>0.00752827</v>
      </c>
      <c r="F106" s="39" t="n">
        <v>0.01030289</v>
      </c>
      <c r="G106" s="39" t="n">
        <v>0.01030289</v>
      </c>
      <c r="H106" s="39" t="n">
        <v>0.00778019</v>
      </c>
      <c r="I106" s="39" t="n">
        <v>0.00778019</v>
      </c>
      <c r="J106" s="39" t="n">
        <v>0.01257878</v>
      </c>
      <c r="K106" s="39" t="n">
        <v>0.01257878</v>
      </c>
    </row>
    <row r="107" customFormat="false" ht="15" hidden="false" customHeight="false" outlineLevel="0" collapsed="false">
      <c r="A107" s="38" t="n">
        <v>102</v>
      </c>
      <c r="B107" s="39" t="n">
        <v>0.01005034</v>
      </c>
      <c r="C107" s="39" t="n">
        <v>0.01005034</v>
      </c>
      <c r="D107" s="39" t="n">
        <v>0.00752827</v>
      </c>
      <c r="E107" s="39" t="n">
        <v>0.00752827</v>
      </c>
      <c r="F107" s="39" t="n">
        <v>0.01030289</v>
      </c>
      <c r="G107" s="39" t="n">
        <v>0.01030289</v>
      </c>
      <c r="H107" s="39" t="n">
        <v>0.00778019</v>
      </c>
      <c r="I107" s="39" t="n">
        <v>0.00778019</v>
      </c>
      <c r="J107" s="39" t="n">
        <v>0.01257878</v>
      </c>
      <c r="K107" s="39" t="n">
        <v>0.01257878</v>
      </c>
    </row>
    <row r="108" customFormat="false" ht="12.75" hidden="false" customHeight="true" outlineLevel="0" collapsed="false">
      <c r="A108" s="38" t="n">
        <v>103</v>
      </c>
      <c r="B108" s="39" t="n">
        <v>0.01005034</v>
      </c>
      <c r="C108" s="39" t="n">
        <v>0.01005034</v>
      </c>
      <c r="D108" s="39" t="n">
        <v>0.00752827</v>
      </c>
      <c r="E108" s="39" t="n">
        <v>0.00752827</v>
      </c>
      <c r="F108" s="39" t="n">
        <v>0.01030289</v>
      </c>
      <c r="G108" s="39" t="n">
        <v>0.01030289</v>
      </c>
      <c r="H108" s="39" t="n">
        <v>0.00778019</v>
      </c>
      <c r="I108" s="39" t="n">
        <v>0.00778019</v>
      </c>
      <c r="J108" s="39" t="n">
        <v>0.01257878</v>
      </c>
      <c r="K108" s="39" t="n">
        <v>0.01257878</v>
      </c>
    </row>
    <row r="109" customFormat="false" ht="15" hidden="false" customHeight="false" outlineLevel="0" collapsed="false">
      <c r="A109" s="38" t="n">
        <v>104</v>
      </c>
      <c r="B109" s="39" t="n">
        <v>0.01005034</v>
      </c>
      <c r="C109" s="39" t="n">
        <v>0.01005034</v>
      </c>
      <c r="D109" s="39" t="n">
        <v>0.00752827</v>
      </c>
      <c r="E109" s="39" t="n">
        <v>0.00752827</v>
      </c>
      <c r="F109" s="39" t="n">
        <v>0.01030289</v>
      </c>
      <c r="G109" s="39" t="n">
        <v>0.01030289</v>
      </c>
      <c r="H109" s="39" t="n">
        <v>0.00778019</v>
      </c>
      <c r="I109" s="39" t="n">
        <v>0.00778019</v>
      </c>
      <c r="J109" s="39" t="n">
        <v>0.01257878</v>
      </c>
      <c r="K109" s="39" t="n">
        <v>0.01257878</v>
      </c>
    </row>
    <row r="110" customFormat="false" ht="15" hidden="false" customHeight="false" outlineLevel="0" collapsed="false">
      <c r="A110" s="38" t="n">
        <v>105</v>
      </c>
      <c r="B110" s="39" t="n">
        <v>0.01005034</v>
      </c>
      <c r="C110" s="39" t="n">
        <v>0.01005034</v>
      </c>
      <c r="D110" s="39" t="n">
        <v>0.00752827</v>
      </c>
      <c r="E110" s="39" t="n">
        <v>0.00752827</v>
      </c>
      <c r="F110" s="39" t="n">
        <v>0.01030289</v>
      </c>
      <c r="G110" s="39" t="n">
        <v>0.01030289</v>
      </c>
      <c r="H110" s="39" t="n">
        <v>0.00778019</v>
      </c>
      <c r="I110" s="39" t="n">
        <v>0.00778019</v>
      </c>
      <c r="J110" s="39" t="n">
        <v>0.01257878</v>
      </c>
      <c r="K110" s="39" t="n">
        <v>0.01257878</v>
      </c>
    </row>
    <row r="111" customFormat="false" ht="12.75" hidden="false" customHeight="true" outlineLevel="0" collapsed="false">
      <c r="A111" s="38" t="n">
        <v>106</v>
      </c>
      <c r="B111" s="39" t="n">
        <v>0.01005034</v>
      </c>
      <c r="C111" s="39" t="n">
        <v>0.01005034</v>
      </c>
      <c r="D111" s="39" t="n">
        <v>0.00752827</v>
      </c>
      <c r="E111" s="39" t="n">
        <v>0.00752827</v>
      </c>
      <c r="F111" s="39" t="n">
        <v>0.01030289</v>
      </c>
      <c r="G111" s="39" t="n">
        <v>0.01030289</v>
      </c>
      <c r="H111" s="39" t="n">
        <v>0.00778019</v>
      </c>
      <c r="I111" s="39" t="n">
        <v>0.00778019</v>
      </c>
      <c r="J111" s="39" t="n">
        <v>0.01257878</v>
      </c>
      <c r="K111" s="39" t="n">
        <v>0.01257878</v>
      </c>
    </row>
    <row r="112" customFormat="false" ht="15" hidden="false" customHeight="false" outlineLevel="0" collapsed="false">
      <c r="A112" s="38" t="n">
        <v>107</v>
      </c>
      <c r="B112" s="39" t="n">
        <v>0.01005034</v>
      </c>
      <c r="C112" s="39" t="n">
        <v>0.01005034</v>
      </c>
      <c r="D112" s="39" t="n">
        <v>0.00752827</v>
      </c>
      <c r="E112" s="39" t="n">
        <v>0.00752827</v>
      </c>
      <c r="F112" s="39" t="n">
        <v>0.01030289</v>
      </c>
      <c r="G112" s="39" t="n">
        <v>0.01030289</v>
      </c>
      <c r="H112" s="39" t="n">
        <v>0.00778019</v>
      </c>
      <c r="I112" s="39" t="n">
        <v>0.00778019</v>
      </c>
      <c r="J112" s="39" t="n">
        <v>0.01257878</v>
      </c>
      <c r="K112" s="39" t="n">
        <v>0.01257878</v>
      </c>
    </row>
    <row r="113" customFormat="false" ht="15" hidden="false" customHeight="false" outlineLevel="0" collapsed="false">
      <c r="A113" s="38" t="n">
        <v>108</v>
      </c>
      <c r="B113" s="39" t="n">
        <v>0.01005034</v>
      </c>
      <c r="C113" s="39" t="n">
        <v>0.01005034</v>
      </c>
      <c r="D113" s="39" t="n">
        <v>0.00752827</v>
      </c>
      <c r="E113" s="39" t="n">
        <v>0.00752827</v>
      </c>
      <c r="F113" s="39" t="n">
        <v>0.01030289</v>
      </c>
      <c r="G113" s="39" t="n">
        <v>0.01030289</v>
      </c>
      <c r="H113" s="39" t="n">
        <v>0.00778019</v>
      </c>
      <c r="I113" s="39" t="n">
        <v>0.00778019</v>
      </c>
      <c r="J113" s="39" t="n">
        <v>0.01257878</v>
      </c>
      <c r="K113" s="39" t="n">
        <v>0.01257878</v>
      </c>
    </row>
    <row r="114" customFormat="false" ht="15" hidden="false" customHeight="false" outlineLevel="0" collapsed="false">
      <c r="A114" s="38" t="n">
        <v>109</v>
      </c>
      <c r="B114" s="39" t="n">
        <v>0.01005034</v>
      </c>
      <c r="C114" s="39" t="n">
        <v>0.01005034</v>
      </c>
      <c r="D114" s="39" t="n">
        <v>0.00752827</v>
      </c>
      <c r="E114" s="39" t="n">
        <v>0.00752827</v>
      </c>
      <c r="F114" s="39" t="n">
        <v>0.01030289</v>
      </c>
      <c r="G114" s="39" t="n">
        <v>0.01030289</v>
      </c>
      <c r="H114" s="39" t="n">
        <v>0.00778019</v>
      </c>
      <c r="I114" s="39" t="n">
        <v>0.00778019</v>
      </c>
      <c r="J114" s="39" t="n">
        <v>0.01257878</v>
      </c>
      <c r="K114" s="39" t="n">
        <v>0.01257878</v>
      </c>
    </row>
    <row r="115" customFormat="false" ht="15" hidden="false" customHeight="false" outlineLevel="0" collapsed="false">
      <c r="A115" s="38" t="n">
        <v>110</v>
      </c>
      <c r="B115" s="39" t="n">
        <v>0.01005034</v>
      </c>
      <c r="C115" s="39" t="n">
        <v>0.01005034</v>
      </c>
      <c r="D115" s="39" t="n">
        <v>0.00752827</v>
      </c>
      <c r="E115" s="39" t="n">
        <v>0.00752827</v>
      </c>
      <c r="F115" s="39" t="n">
        <v>0.01030289</v>
      </c>
      <c r="G115" s="39" t="n">
        <v>0.01030289</v>
      </c>
      <c r="H115" s="39" t="n">
        <v>0.00778019</v>
      </c>
      <c r="I115" s="39" t="n">
        <v>0.00778019</v>
      </c>
      <c r="J115" s="39" t="n">
        <v>0.01257878</v>
      </c>
      <c r="K115" s="39" t="n">
        <v>0.01257878</v>
      </c>
    </row>
    <row r="116" customFormat="false" ht="15" hidden="false" customHeight="false" outlineLevel="0" collapsed="false">
      <c r="A116" s="38" t="n">
        <v>111</v>
      </c>
      <c r="B116" s="39" t="n">
        <v>0.01005034</v>
      </c>
      <c r="C116" s="39" t="n">
        <v>0.01005034</v>
      </c>
      <c r="D116" s="39" t="n">
        <v>0.00752827</v>
      </c>
      <c r="E116" s="39" t="n">
        <v>0.00752827</v>
      </c>
      <c r="F116" s="39" t="n">
        <v>0.01030289</v>
      </c>
      <c r="G116" s="39" t="n">
        <v>0.01030289</v>
      </c>
      <c r="H116" s="39" t="n">
        <v>0.00778019</v>
      </c>
      <c r="I116" s="39" t="n">
        <v>0.00778019</v>
      </c>
      <c r="J116" s="39" t="n">
        <v>0.01257878</v>
      </c>
      <c r="K116" s="39" t="n">
        <v>0.01257878</v>
      </c>
    </row>
    <row r="117" customFormat="false" ht="15" hidden="false" customHeight="false" outlineLevel="0" collapsed="false">
      <c r="A117" s="38" t="n">
        <v>112</v>
      </c>
      <c r="B117" s="39" t="n">
        <v>0.01005034</v>
      </c>
      <c r="C117" s="39" t="n">
        <v>0.01005034</v>
      </c>
      <c r="D117" s="39" t="n">
        <v>0.00752827</v>
      </c>
      <c r="E117" s="39" t="n">
        <v>0.00752827</v>
      </c>
      <c r="F117" s="39" t="n">
        <v>0.01030289</v>
      </c>
      <c r="G117" s="39" t="n">
        <v>0.01030289</v>
      </c>
      <c r="H117" s="39" t="n">
        <v>0.00778019</v>
      </c>
      <c r="I117" s="39" t="n">
        <v>0.00778019</v>
      </c>
      <c r="J117" s="39" t="n">
        <v>0.01257878</v>
      </c>
      <c r="K117" s="39" t="n">
        <v>0.01257878</v>
      </c>
    </row>
    <row r="118" customFormat="false" ht="15" hidden="false" customHeight="false" outlineLevel="0" collapsed="false">
      <c r="A118" s="38" t="n">
        <v>113</v>
      </c>
      <c r="B118" s="39" t="n">
        <v>0.01005034</v>
      </c>
      <c r="C118" s="39" t="n">
        <v>0.01005034</v>
      </c>
      <c r="D118" s="39" t="n">
        <v>0.00752827</v>
      </c>
      <c r="E118" s="39" t="n">
        <v>0.00752827</v>
      </c>
      <c r="F118" s="39" t="n">
        <v>0.01030289</v>
      </c>
      <c r="G118" s="39" t="n">
        <v>0.01030289</v>
      </c>
      <c r="H118" s="39" t="n">
        <v>0.00778019</v>
      </c>
      <c r="I118" s="39" t="n">
        <v>0.00778019</v>
      </c>
      <c r="J118" s="39" t="n">
        <v>0.01257878</v>
      </c>
      <c r="K118" s="39" t="n">
        <v>0.01257878</v>
      </c>
    </row>
    <row r="119" customFormat="false" ht="15" hidden="false" customHeight="false" outlineLevel="0" collapsed="false">
      <c r="A119" s="38" t="n">
        <v>114</v>
      </c>
      <c r="B119" s="39" t="n">
        <v>0.01005034</v>
      </c>
      <c r="C119" s="39" t="n">
        <v>0.01005034</v>
      </c>
      <c r="D119" s="39" t="n">
        <v>0.00752827</v>
      </c>
      <c r="E119" s="39" t="n">
        <v>0.00752827</v>
      </c>
      <c r="F119" s="39" t="n">
        <v>0.01030289</v>
      </c>
      <c r="G119" s="39" t="n">
        <v>0.01030289</v>
      </c>
      <c r="H119" s="39" t="n">
        <v>0.00778019</v>
      </c>
      <c r="I119" s="39" t="n">
        <v>0.00778019</v>
      </c>
      <c r="J119" s="39" t="n">
        <v>0.01257878</v>
      </c>
      <c r="K119" s="39" t="n">
        <v>0.01257878</v>
      </c>
    </row>
    <row r="120" customFormat="false" ht="15" hidden="false" customHeight="false" outlineLevel="0" collapsed="false">
      <c r="A120" s="38" t="n">
        <v>115</v>
      </c>
      <c r="B120" s="39" t="n">
        <v>0.01005034</v>
      </c>
      <c r="C120" s="39" t="n">
        <v>0.01005034</v>
      </c>
      <c r="D120" s="39" t="n">
        <v>0.00752827</v>
      </c>
      <c r="E120" s="39" t="n">
        <v>0.00752827</v>
      </c>
      <c r="F120" s="39" t="n">
        <v>0.01030289</v>
      </c>
      <c r="G120" s="39" t="n">
        <v>0.01030289</v>
      </c>
      <c r="H120" s="39" t="n">
        <v>0.00778019</v>
      </c>
      <c r="I120" s="39" t="n">
        <v>0.00778019</v>
      </c>
      <c r="J120" s="39" t="n">
        <v>0.01257878</v>
      </c>
      <c r="K120" s="39" t="n">
        <v>0.01257878</v>
      </c>
    </row>
    <row r="121" customFormat="false" ht="15" hidden="false" customHeight="false" outlineLevel="0" collapsed="false">
      <c r="A121" s="38" t="n">
        <v>116</v>
      </c>
      <c r="B121" s="39" t="n">
        <v>0.01005034</v>
      </c>
      <c r="C121" s="39" t="n">
        <v>0.01005034</v>
      </c>
      <c r="D121" s="39" t="n">
        <v>0.00752827</v>
      </c>
      <c r="E121" s="39" t="n">
        <v>0.00752827</v>
      </c>
      <c r="F121" s="39" t="n">
        <v>0.01030289</v>
      </c>
      <c r="G121" s="39" t="n">
        <v>0.01030289</v>
      </c>
      <c r="H121" s="39" t="n">
        <v>0.00778019</v>
      </c>
      <c r="I121" s="39" t="n">
        <v>0.00778019</v>
      </c>
      <c r="J121" s="39" t="n">
        <v>0.01257878</v>
      </c>
      <c r="K121" s="39" t="n">
        <v>0.01257878</v>
      </c>
    </row>
    <row r="122" customFormat="false" ht="15" hidden="false" customHeight="false" outlineLevel="0" collapsed="false">
      <c r="A122" s="38" t="n">
        <v>117</v>
      </c>
      <c r="B122" s="39" t="n">
        <v>0.01005034</v>
      </c>
      <c r="C122" s="39" t="n">
        <v>0.01005034</v>
      </c>
      <c r="D122" s="39" t="n">
        <v>0.00752827</v>
      </c>
      <c r="E122" s="39" t="n">
        <v>0.00752827</v>
      </c>
      <c r="F122" s="39" t="n">
        <v>0.01030289</v>
      </c>
      <c r="G122" s="39" t="n">
        <v>0.01030289</v>
      </c>
      <c r="H122" s="39" t="n">
        <v>0.00778019</v>
      </c>
      <c r="I122" s="39" t="n">
        <v>0.00778019</v>
      </c>
      <c r="J122" s="39" t="n">
        <v>0.01257878</v>
      </c>
      <c r="K122" s="39" t="n">
        <v>0.01257878</v>
      </c>
    </row>
    <row r="123" customFormat="false" ht="15" hidden="false" customHeight="false" outlineLevel="0" collapsed="false">
      <c r="A123" s="38" t="n">
        <v>118</v>
      </c>
      <c r="B123" s="39" t="n">
        <v>0.01005034</v>
      </c>
      <c r="C123" s="39" t="n">
        <v>0.01005034</v>
      </c>
      <c r="D123" s="39" t="n">
        <v>0.00752827</v>
      </c>
      <c r="E123" s="39" t="n">
        <v>0.00752827</v>
      </c>
      <c r="F123" s="39" t="n">
        <v>0.01030289</v>
      </c>
      <c r="G123" s="39" t="n">
        <v>0.01030289</v>
      </c>
      <c r="H123" s="39" t="n">
        <v>0.00778019</v>
      </c>
      <c r="I123" s="39" t="n">
        <v>0.00778019</v>
      </c>
      <c r="J123" s="39" t="n">
        <v>0.01257878</v>
      </c>
      <c r="K123" s="39" t="n">
        <v>0.01257878</v>
      </c>
    </row>
    <row r="124" customFormat="false" ht="15" hidden="false" customHeight="false" outlineLevel="0" collapsed="false">
      <c r="A124" s="38" t="n">
        <v>119</v>
      </c>
      <c r="B124" s="39" t="n">
        <v>0.01005034</v>
      </c>
      <c r="C124" s="39" t="n">
        <v>0.01005034</v>
      </c>
      <c r="D124" s="39" t="n">
        <v>0.00752827</v>
      </c>
      <c r="E124" s="39" t="n">
        <v>0.00752827</v>
      </c>
      <c r="F124" s="39" t="n">
        <v>0.01030289</v>
      </c>
      <c r="G124" s="39" t="n">
        <v>0.01030289</v>
      </c>
      <c r="H124" s="39" t="n">
        <v>0.00778019</v>
      </c>
      <c r="I124" s="39" t="n">
        <v>0.00778019</v>
      </c>
      <c r="J124" s="39" t="n">
        <v>0.01257878</v>
      </c>
      <c r="K124" s="39" t="n">
        <v>0.01257878</v>
      </c>
    </row>
    <row r="125" customFormat="false" ht="15" hidden="false" customHeight="false" outlineLevel="0" collapsed="false">
      <c r="A125" s="38" t="n">
        <v>120</v>
      </c>
      <c r="B125" s="39" t="n">
        <v>0.01005034</v>
      </c>
      <c r="C125" s="39" t="n">
        <v>0.01005034</v>
      </c>
      <c r="D125" s="39" t="n">
        <v>0.00752827</v>
      </c>
      <c r="E125" s="39" t="n">
        <v>0.00752827</v>
      </c>
      <c r="F125" s="39" t="n">
        <v>0.01030289</v>
      </c>
      <c r="G125" s="39" t="n">
        <v>0.01030289</v>
      </c>
      <c r="H125" s="39" t="n">
        <v>0.00778019</v>
      </c>
      <c r="I125" s="39" t="n">
        <v>0.00778019</v>
      </c>
      <c r="J125" s="39" t="n">
        <v>0.01257878</v>
      </c>
      <c r="K125" s="39" t="n">
        <v>0.01257878</v>
      </c>
    </row>
    <row r="126" customFormat="false" ht="15" hidden="false" customHeight="false" outlineLevel="0" collapsed="false">
      <c r="A126" s="38" t="n">
        <v>121</v>
      </c>
      <c r="B126" s="39" t="n">
        <v>0</v>
      </c>
      <c r="C126" s="39" t="n">
        <v>0</v>
      </c>
      <c r="D126" s="39" t="n">
        <v>0</v>
      </c>
      <c r="E126" s="39" t="n">
        <v>0</v>
      </c>
      <c r="F126" s="39" t="n">
        <v>0</v>
      </c>
      <c r="G126" s="39" t="n">
        <v>0</v>
      </c>
      <c r="H126" s="39" t="n">
        <v>0</v>
      </c>
      <c r="I126" s="39" t="n">
        <v>0</v>
      </c>
      <c r="J126" s="39" t="n">
        <v>0</v>
      </c>
      <c r="K126" s="39" t="n">
        <v>0</v>
      </c>
    </row>
  </sheetData>
  <mergeCells count="10">
    <mergeCell ref="B2:C2"/>
    <mergeCell ref="D2:E2"/>
    <mergeCell ref="F2:G2"/>
    <mergeCell ref="H2:I2"/>
    <mergeCell ref="J2:K2"/>
    <mergeCell ref="B3:C3"/>
    <mergeCell ref="D3:E3"/>
    <mergeCell ref="F3:G3"/>
    <mergeCell ref="H3:I3"/>
    <mergeCell ref="J3:K3"/>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26" activeCellId="0" sqref="B26"/>
    </sheetView>
  </sheetViews>
  <sheetFormatPr defaultRowHeight="12.75"/>
  <cols>
    <col collapsed="false" hidden="false" max="1" min="1" style="4" width="4.99489795918367"/>
    <col collapsed="false" hidden="false" max="2" min="2" style="4" width="8.98979591836735"/>
    <col collapsed="false" hidden="false" max="3" min="3" style="4" width="11.8622448979592"/>
    <col collapsed="false" hidden="false" max="257" min="4" style="4" width="11.0408163265306"/>
  </cols>
  <sheetData>
    <row r="1" customFormat="false" ht="15" hidden="false" customHeight="true" outlineLevel="0" collapsed="false">
      <c r="A1" s="40" t="s">
        <v>46</v>
      </c>
      <c r="B1" s="40"/>
      <c r="C1" s="40"/>
    </row>
    <row r="2" customFormat="false" ht="12.65" hidden="false" customHeight="false" outlineLevel="0" collapsed="false">
      <c r="A2" s="11"/>
      <c r="B2" s="11" t="s">
        <v>34</v>
      </c>
      <c r="C2" s="11" t="s">
        <v>35</v>
      </c>
    </row>
    <row r="3" customFormat="false" ht="15" hidden="false" customHeight="false" outlineLevel="0" collapsed="false">
      <c r="A3" s="41" t="n">
        <v>1</v>
      </c>
      <c r="B3" s="42" t="n">
        <v>0.670538</v>
      </c>
      <c r="C3" s="43" t="n">
        <v>0.712823</v>
      </c>
    </row>
    <row r="4" customFormat="false" ht="14.1" hidden="false" customHeight="false" outlineLevel="0" collapsed="false">
      <c r="A4" s="41" t="n">
        <v>2</v>
      </c>
      <c r="B4" s="18" t="n">
        <v>0.876209</v>
      </c>
      <c r="C4" s="43" t="n">
        <v>0.79823</v>
      </c>
    </row>
    <row r="5" customFormat="false" ht="14.1" hidden="false" customHeight="false" outlineLevel="0" collapsed="false">
      <c r="A5" s="41" t="n">
        <v>3</v>
      </c>
      <c r="B5" s="18" t="n">
        <v>0.876209</v>
      </c>
      <c r="C5" s="43" t="n">
        <v>0.79823</v>
      </c>
    </row>
    <row r="6" customFormat="false" ht="14.1" hidden="false" customHeight="false" outlineLevel="0" collapsed="false">
      <c r="A6" s="41" t="n">
        <v>4</v>
      </c>
      <c r="B6" s="18" t="n">
        <v>0.876209</v>
      </c>
      <c r="C6" s="43" t="n">
        <v>0.79823</v>
      </c>
    </row>
    <row r="7" customFormat="false" ht="14.1" hidden="false" customHeight="false" outlineLevel="0" collapsed="false">
      <c r="A7" s="41" t="n">
        <v>5</v>
      </c>
      <c r="B7" s="18" t="n">
        <v>0.876209</v>
      </c>
      <c r="C7" s="43" t="n">
        <v>0.79823</v>
      </c>
    </row>
  </sheetData>
  <mergeCells count="1">
    <mergeCell ref="A1:C1"/>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05"/>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RowHeight="12.75"/>
  <cols>
    <col collapsed="false" hidden="false" max="1" min="1" style="4" width="4.99489795918367"/>
    <col collapsed="false" hidden="false" max="2" min="2" style="4" width="15.4081632653061"/>
    <col collapsed="false" hidden="false" max="257" min="3" style="4" width="11.0408163265306"/>
  </cols>
  <sheetData>
    <row r="1" customFormat="false" ht="12.75" hidden="false" customHeight="true" outlineLevel="0" collapsed="false">
      <c r="A1" s="11"/>
      <c r="B1" s="11" t="s">
        <v>47</v>
      </c>
    </row>
    <row r="2" customFormat="false" ht="12" hidden="false" customHeight="true" outlineLevel="0" collapsed="false">
      <c r="A2" s="11"/>
      <c r="B2" s="11" t="s">
        <v>48</v>
      </c>
    </row>
    <row r="3" customFormat="false" ht="12.65" hidden="false" customHeight="false" outlineLevel="0" collapsed="false">
      <c r="A3" s="11" t="s">
        <v>30</v>
      </c>
      <c r="B3" s="11" t="s">
        <v>49</v>
      </c>
    </row>
    <row r="4" customFormat="false" ht="12.1" hidden="false" customHeight="false" outlineLevel="0" collapsed="false">
      <c r="A4" s="26" t="n">
        <v>1999</v>
      </c>
      <c r="B4" s="44" t="n">
        <f aca="false">IF(A4&lt;1999,"",IF(A4&lt;=1999+T_1,1,IF(A4&lt;=1999+T_2,1-(A4-1999-T_1)*(A4-1999-T_1-1)/(2*(T_2-T_1)*(A4-1999)),(T_1+T_2+1)/(2*(A4-1999)))))*(A4-1999)</f>
        <v>0</v>
      </c>
    </row>
    <row r="5" customFormat="false" ht="12.1" hidden="false" customHeight="false" outlineLevel="0" collapsed="false">
      <c r="A5" s="26" t="n">
        <v>2000</v>
      </c>
      <c r="B5" s="44" t="n">
        <f aca="false">IF(A5&lt;1999,"",IF(A5&lt;=1999+T_1,1,IF(A5&lt;=1999+T_2,1-(A5-1999-T_1)*(A5-1999-T_1-1)/(2*(T_2-T_1)*(A5-1999)),(T_1+T_2+1)/(2*(A5-1999)))))*(A5-1999)</f>
        <v>1</v>
      </c>
    </row>
    <row r="6" customFormat="false" ht="12.1" hidden="false" customHeight="false" outlineLevel="0" collapsed="false">
      <c r="A6" s="26" t="n">
        <v>2001</v>
      </c>
      <c r="B6" s="44" t="n">
        <f aca="false">IF(A6&lt;1999,"",IF(A6&lt;=1999+T_1,1,IF(A6&lt;=1999+T_2,1-(A6-1999-T_1)*(A6-1999-T_1-1)/(2*(T_2-T_1)*(A6-1999)),(T_1+T_2+1)/(2*(A6-1999)))))*(A6-1999)</f>
        <v>2</v>
      </c>
    </row>
    <row r="7" customFormat="false" ht="12.1" hidden="false" customHeight="false" outlineLevel="0" collapsed="false">
      <c r="A7" s="26" t="n">
        <v>2002</v>
      </c>
      <c r="B7" s="44" t="n">
        <f aca="false">IF(A7&lt;1999,"",IF(A7&lt;=1999+T_1,1,IF(A7&lt;=1999+T_2,1-(A7-1999-T_1)*(A7-1999-T_1-1)/(2*(T_2-T_1)*(A7-1999)),(T_1+T_2+1)/(2*(A7-1999)))))*(A7-1999)</f>
        <v>3</v>
      </c>
    </row>
    <row r="8" customFormat="false" ht="12.1" hidden="false" customHeight="false" outlineLevel="0" collapsed="false">
      <c r="A8" s="26" t="n">
        <v>2003</v>
      </c>
      <c r="B8" s="44" t="n">
        <f aca="false">IF(A8&lt;1999,"",IF(A8&lt;=1999+T_1,1,IF(A8&lt;=1999+T_2,1-(A8-1999-T_1)*(A8-1999-T_1-1)/(2*(T_2-T_1)*(A8-1999)),(T_1+T_2+1)/(2*(A8-1999)))))*(A8-1999)</f>
        <v>4</v>
      </c>
    </row>
    <row r="9" customFormat="false" ht="12.1" hidden="false" customHeight="false" outlineLevel="0" collapsed="false">
      <c r="A9" s="26" t="n">
        <v>2004</v>
      </c>
      <c r="B9" s="44" t="n">
        <f aca="false">IF(A9&lt;1999,"",IF(A9&lt;=1999+T_1,1,IF(A9&lt;=1999+T_2,1-(A9-1999-T_1)*(A9-1999-T_1-1)/(2*(T_2-T_1)*(A9-1999)),(T_1+T_2+1)/(2*(A9-1999)))))*(A9-1999)</f>
        <v>5</v>
      </c>
    </row>
    <row r="10" customFormat="false" ht="12.1" hidden="false" customHeight="false" outlineLevel="0" collapsed="false">
      <c r="A10" s="26" t="n">
        <v>2005</v>
      </c>
      <c r="B10" s="44" t="n">
        <f aca="false">IF(A10&lt;1999,"",IF(A10&lt;=1999+T_1,1,IF(A10&lt;=1999+T_2,1-(A10-1999-T_1)*(A10-1999-T_1-1)/(2*(T_2-T_1)*(A10-1999)),(T_1+T_2+1)/(2*(A10-1999)))))*(A10-1999)</f>
        <v>6</v>
      </c>
    </row>
    <row r="11" customFormat="false" ht="12.1" hidden="false" customHeight="false" outlineLevel="0" collapsed="false">
      <c r="A11" s="26" t="n">
        <v>2006</v>
      </c>
      <c r="B11" s="44" t="n">
        <f aca="false">IF(A11&lt;1999,"",IF(A11&lt;=1999+T_1,1,IF(A11&lt;=1999+T_2,1-(A11-1999-T_1)*(A11-1999-T_1-1)/(2*(T_2-T_1)*(A11-1999)),(T_1+T_2+1)/(2*(A11-1999)))))*(A11-1999)</f>
        <v>6.8</v>
      </c>
    </row>
    <row r="12" customFormat="false" ht="12.1" hidden="false" customHeight="false" outlineLevel="0" collapsed="false">
      <c r="A12" s="26" t="n">
        <v>2007</v>
      </c>
      <c r="B12" s="44" t="n">
        <f aca="false">IF(A12&lt;1999,"",IF(A12&lt;=1999+T_1,1,IF(A12&lt;=1999+T_2,1-(A12-1999-T_1)*(A12-1999-T_1-1)/(2*(T_2-T_1)*(A12-1999)),(T_1+T_2+1)/(2*(A12-1999)))))*(A12-1999)</f>
        <v>7.4</v>
      </c>
    </row>
    <row r="13" customFormat="false" ht="12.1" hidden="false" customHeight="false" outlineLevel="0" collapsed="false">
      <c r="A13" s="26" t="n">
        <v>2008</v>
      </c>
      <c r="B13" s="44" t="n">
        <f aca="false">IF(A13&lt;1999,"",IF(A13&lt;=1999+T_1,1,IF(A13&lt;=1999+T_2,1-(A13-1999-T_1)*(A13-1999-T_1-1)/(2*(T_2-T_1)*(A13-1999)),(T_1+T_2+1)/(2*(A13-1999)))))*(A13-1999)</f>
        <v>7.8</v>
      </c>
    </row>
    <row r="14" customFormat="false" ht="12.1" hidden="false" customHeight="false" outlineLevel="0" collapsed="false">
      <c r="A14" s="26" t="n">
        <v>2009</v>
      </c>
      <c r="B14" s="44" t="n">
        <f aca="false">IF(A14&lt;1999,"",IF(A14&lt;=1999+T_1,1,IF(A14&lt;=1999+T_2,1-(A14-1999-T_1)*(A14-1999-T_1-1)/(2*(T_2-T_1)*(A14-1999)),(T_1+T_2+1)/(2*(A14-1999)))))*(A14-1999)</f>
        <v>8</v>
      </c>
    </row>
    <row r="15" customFormat="false" ht="12.1" hidden="false" customHeight="false" outlineLevel="0" collapsed="false">
      <c r="A15" s="26" t="n">
        <v>2010</v>
      </c>
      <c r="B15" s="44" t="n">
        <f aca="false">IF(A15&lt;1999,"",IF(A15&lt;=1999+T_1,1,IF(A15&lt;=1999+T_2,1-(A15-1999-T_1)*(A15-1999-T_1-1)/(2*(T_2-T_1)*(A15-1999)),(T_1+T_2+1)/(2*(A15-1999)))))*(A15-1999)</f>
        <v>8</v>
      </c>
    </row>
    <row r="16" customFormat="false" ht="12.1" hidden="false" customHeight="false" outlineLevel="0" collapsed="false">
      <c r="A16" s="26" t="n">
        <v>2011</v>
      </c>
      <c r="B16" s="44" t="n">
        <f aca="false">IF(A16&lt;1999,"",IF(A16&lt;=1999+T_1,1,IF(A16&lt;=1999+T_2,1-(A16-1999-T_1)*(A16-1999-T_1-1)/(2*(T_2-T_1)*(A16-1999)),(T_1+T_2+1)/(2*(A16-1999)))))*(A16-1999)</f>
        <v>8</v>
      </c>
    </row>
    <row r="17" customFormat="false" ht="12.1" hidden="false" customHeight="false" outlineLevel="0" collapsed="false">
      <c r="A17" s="26" t="n">
        <v>2012</v>
      </c>
      <c r="B17" s="44" t="n">
        <f aca="false">IF(A17&lt;1999,"",IF(A17&lt;=1999+T_1,1,IF(A17&lt;=1999+T_2,1-(A17-1999-T_1)*(A17-1999-T_1-1)/(2*(T_2-T_1)*(A17-1999)),(T_1+T_2+1)/(2*(A17-1999)))))*(A17-1999)</f>
        <v>8</v>
      </c>
    </row>
    <row r="18" customFormat="false" ht="12.1" hidden="false" customHeight="false" outlineLevel="0" collapsed="false">
      <c r="A18" s="26" t="n">
        <v>2013</v>
      </c>
      <c r="B18" s="44" t="n">
        <f aca="false">IF(A18&lt;1999,"",IF(A18&lt;=1999+T_1,1,IF(A18&lt;=1999+T_2,1-(A18-1999-T_1)*(A18-1999-T_1-1)/(2*(T_2-T_1)*(A18-1999)),(T_1+T_2+1)/(2*(A18-1999)))))*(A18-1999)</f>
        <v>8</v>
      </c>
    </row>
    <row r="19" customFormat="false" ht="12.1" hidden="false" customHeight="false" outlineLevel="0" collapsed="false">
      <c r="A19" s="26" t="n">
        <v>2014</v>
      </c>
      <c r="B19" s="44" t="n">
        <f aca="false">IF(A19&lt;1999,"",IF(A19&lt;=1999+T_1,1,IF(A19&lt;=1999+T_2,1-(A19-1999-T_1)*(A19-1999-T_1-1)/(2*(T_2-T_1)*(A19-1999)),(T_1+T_2+1)/(2*(A19-1999)))))*(A19-1999)</f>
        <v>8</v>
      </c>
    </row>
    <row r="20" customFormat="false" ht="12.1" hidden="false" customHeight="false" outlineLevel="0" collapsed="false">
      <c r="A20" s="26" t="n">
        <v>2015</v>
      </c>
      <c r="B20" s="44" t="n">
        <f aca="false">IF(A20&lt;1999,"",IF(A20&lt;=1999+T_1,1,IF(A20&lt;=1999+T_2,1-(A20-1999-T_1)*(A20-1999-T_1-1)/(2*(T_2-T_1)*(A20-1999)),(T_1+T_2+1)/(2*(A20-1999)))))*(A20-1999)</f>
        <v>8</v>
      </c>
    </row>
    <row r="21" customFormat="false" ht="12.1" hidden="false" customHeight="false" outlineLevel="0" collapsed="false">
      <c r="A21" s="26" t="n">
        <v>2016</v>
      </c>
      <c r="B21" s="44" t="n">
        <f aca="false">IF(A21&lt;1999,"",IF(A21&lt;=1999+T_1,1,IF(A21&lt;=1999+T_2,1-(A21-1999-T_1)*(A21-1999-T_1-1)/(2*(T_2-T_1)*(A21-1999)),(T_1+T_2+1)/(2*(A21-1999)))))*(A21-1999)</f>
        <v>8</v>
      </c>
    </row>
    <row r="22" customFormat="false" ht="12.1" hidden="false" customHeight="false" outlineLevel="0" collapsed="false">
      <c r="A22" s="26" t="n">
        <v>2017</v>
      </c>
      <c r="B22" s="44" t="n">
        <f aca="false">IF(A22&lt;1999,"",IF(A22&lt;=1999+T_1,1,IF(A22&lt;=1999+T_2,1-(A22-1999-T_1)*(A22-1999-T_1-1)/(2*(T_2-T_1)*(A22-1999)),(T_1+T_2+1)/(2*(A22-1999)))))*(A22-1999)</f>
        <v>8</v>
      </c>
    </row>
    <row r="23" customFormat="false" ht="12.1" hidden="false" customHeight="false" outlineLevel="0" collapsed="false">
      <c r="A23" s="26" t="n">
        <v>2018</v>
      </c>
      <c r="B23" s="44" t="n">
        <f aca="false">IF(A23&lt;1999,"",IF(A23&lt;=1999+T_1,1,IF(A23&lt;=1999+T_2,1-(A23-1999-T_1)*(A23-1999-T_1-1)/(2*(T_2-T_1)*(A23-1999)),(T_1+T_2+1)/(2*(A23-1999)))))*(A23-1999)</f>
        <v>8</v>
      </c>
    </row>
    <row r="24" customFormat="false" ht="12.1" hidden="false" customHeight="false" outlineLevel="0" collapsed="false">
      <c r="A24" s="26" t="n">
        <v>2019</v>
      </c>
      <c r="B24" s="44" t="n">
        <f aca="false">IF(A24&lt;1999,"",IF(A24&lt;=1999+T_1,1,IF(A24&lt;=1999+T_2,1-(A24-1999-T_1)*(A24-1999-T_1-1)/(2*(T_2-T_1)*(A24-1999)),(T_1+T_2+1)/(2*(A24-1999)))))*(A24-1999)</f>
        <v>8</v>
      </c>
    </row>
    <row r="25" customFormat="false" ht="12.1" hidden="false" customHeight="false" outlineLevel="0" collapsed="false">
      <c r="A25" s="26" t="n">
        <v>2020</v>
      </c>
      <c r="B25" s="44" t="n">
        <f aca="false">IF(A25&lt;1999,"",IF(A25&lt;=1999+T_1,1,IF(A25&lt;=1999+T_2,1-(A25-1999-T_1)*(A25-1999-T_1-1)/(2*(T_2-T_1)*(A25-1999)),(T_1+T_2+1)/(2*(A25-1999)))))*(A25-1999)</f>
        <v>8</v>
      </c>
    </row>
    <row r="26" customFormat="false" ht="12.1" hidden="false" customHeight="false" outlineLevel="0" collapsed="false">
      <c r="A26" s="26" t="n">
        <v>2021</v>
      </c>
      <c r="B26" s="44" t="n">
        <f aca="false">IF(A26&lt;1999,"",IF(A26&lt;=1999+T_1,1,IF(A26&lt;=1999+T_2,1-(A26-1999-T_1)*(A26-1999-T_1-1)/(2*(T_2-T_1)*(A26-1999)),(T_1+T_2+1)/(2*(A26-1999)))))*(A26-1999)</f>
        <v>8</v>
      </c>
    </row>
    <row r="27" customFormat="false" ht="12.1" hidden="false" customHeight="false" outlineLevel="0" collapsed="false">
      <c r="A27" s="26" t="n">
        <v>2022</v>
      </c>
      <c r="B27" s="44" t="n">
        <f aca="false">IF(A27&lt;1999,"",IF(A27&lt;=1999+T_1,1,IF(A27&lt;=1999+T_2,1-(A27-1999-T_1)*(A27-1999-T_1-1)/(2*(T_2-T_1)*(A27-1999)),(T_1+T_2+1)/(2*(A27-1999)))))*(A27-1999)</f>
        <v>8</v>
      </c>
    </row>
    <row r="28" customFormat="false" ht="12.1" hidden="false" customHeight="false" outlineLevel="0" collapsed="false">
      <c r="A28" s="26" t="n">
        <v>2023</v>
      </c>
      <c r="B28" s="44" t="n">
        <f aca="false">IF(A28&lt;1999,"",IF(A28&lt;=1999+T_1,1,IF(A28&lt;=1999+T_2,1-(A28-1999-T_1)*(A28-1999-T_1-1)/(2*(T_2-T_1)*(A28-1999)),(T_1+T_2+1)/(2*(A28-1999)))))*(A28-1999)</f>
        <v>8</v>
      </c>
    </row>
    <row r="29" customFormat="false" ht="12.1" hidden="false" customHeight="false" outlineLevel="0" collapsed="false">
      <c r="A29" s="26" t="n">
        <v>2024</v>
      </c>
      <c r="B29" s="44" t="n">
        <f aca="false">IF(A29&lt;1999,"",IF(A29&lt;=1999+T_1,1,IF(A29&lt;=1999+T_2,1-(A29-1999-T_1)*(A29-1999-T_1-1)/(2*(T_2-T_1)*(A29-1999)),(T_1+T_2+1)/(2*(A29-1999)))))*(A29-1999)</f>
        <v>8</v>
      </c>
    </row>
    <row r="30" customFormat="false" ht="12.1" hidden="false" customHeight="false" outlineLevel="0" collapsed="false">
      <c r="A30" s="26" t="n">
        <v>2025</v>
      </c>
      <c r="B30" s="44" t="n">
        <f aca="false">IF(A30&lt;1999,"",IF(A30&lt;=1999+T_1,1,IF(A30&lt;=1999+T_2,1-(A30-1999-T_1)*(A30-1999-T_1-1)/(2*(T_2-T_1)*(A30-1999)),(T_1+T_2+1)/(2*(A30-1999)))))*(A30-1999)</f>
        <v>8</v>
      </c>
    </row>
    <row r="31" customFormat="false" ht="12.1" hidden="false" customHeight="false" outlineLevel="0" collapsed="false">
      <c r="A31" s="26" t="n">
        <v>2026</v>
      </c>
      <c r="B31" s="44" t="n">
        <f aca="false">IF(A31&lt;1999,"",IF(A31&lt;=1999+T_1,1,IF(A31&lt;=1999+T_2,1-(A31-1999-T_1)*(A31-1999-T_1-1)/(2*(T_2-T_1)*(A31-1999)),(T_1+T_2+1)/(2*(A31-1999)))))*(A31-1999)</f>
        <v>8</v>
      </c>
    </row>
    <row r="32" customFormat="false" ht="12.1" hidden="false" customHeight="false" outlineLevel="0" collapsed="false">
      <c r="A32" s="26" t="n">
        <v>2027</v>
      </c>
      <c r="B32" s="44" t="n">
        <f aca="false">IF(A32&lt;1999,"",IF(A32&lt;=1999+T_1,1,IF(A32&lt;=1999+T_2,1-(A32-1999-T_1)*(A32-1999-T_1-1)/(2*(T_2-T_1)*(A32-1999)),(T_1+T_2+1)/(2*(A32-1999)))))*(A32-1999)</f>
        <v>8</v>
      </c>
    </row>
    <row r="33" customFormat="false" ht="12.1" hidden="false" customHeight="false" outlineLevel="0" collapsed="false">
      <c r="A33" s="26" t="n">
        <v>2028</v>
      </c>
      <c r="B33" s="44" t="n">
        <f aca="false">IF(A33&lt;1999,"",IF(A33&lt;=1999+T_1,1,IF(A33&lt;=1999+T_2,1-(A33-1999-T_1)*(A33-1999-T_1-1)/(2*(T_2-T_1)*(A33-1999)),(T_1+T_2+1)/(2*(A33-1999)))))*(A33-1999)</f>
        <v>8</v>
      </c>
    </row>
    <row r="34" customFormat="false" ht="12.1" hidden="false" customHeight="false" outlineLevel="0" collapsed="false">
      <c r="A34" s="26" t="n">
        <v>2029</v>
      </c>
      <c r="B34" s="44" t="n">
        <f aca="false">IF(A34&lt;1999,"",IF(A34&lt;=1999+T_1,1,IF(A34&lt;=1999+T_2,1-(A34-1999-T_1)*(A34-1999-T_1-1)/(2*(T_2-T_1)*(A34-1999)),(T_1+T_2+1)/(2*(A34-1999)))))*(A34-1999)</f>
        <v>8</v>
      </c>
    </row>
    <row r="35" customFormat="false" ht="12.1" hidden="false" customHeight="false" outlineLevel="0" collapsed="false">
      <c r="A35" s="26" t="n">
        <v>2030</v>
      </c>
      <c r="B35" s="44" t="n">
        <f aca="false">IF(A35&lt;1999,"",IF(A35&lt;=1999+T_1,1,IF(A35&lt;=1999+T_2,1-(A35-1999-T_1)*(A35-1999-T_1-1)/(2*(T_2-T_1)*(A35-1999)),(T_1+T_2+1)/(2*(A35-1999)))))*(A35-1999)</f>
        <v>8</v>
      </c>
    </row>
    <row r="36" customFormat="false" ht="12.1" hidden="false" customHeight="false" outlineLevel="0" collapsed="false">
      <c r="A36" s="26" t="n">
        <v>2031</v>
      </c>
      <c r="B36" s="44" t="n">
        <f aca="false">IF(A36&lt;1999,"",IF(A36&lt;=1999+T_1,1,IF(A36&lt;=1999+T_2,1-(A36-1999-T_1)*(A36-1999-T_1-1)/(2*(T_2-T_1)*(A36-1999)),(T_1+T_2+1)/(2*(A36-1999)))))*(A36-1999)</f>
        <v>8</v>
      </c>
    </row>
    <row r="37" customFormat="false" ht="12.1" hidden="false" customHeight="false" outlineLevel="0" collapsed="false">
      <c r="A37" s="26" t="n">
        <v>2032</v>
      </c>
      <c r="B37" s="44" t="n">
        <f aca="false">IF(A37&lt;1999,"",IF(A37&lt;=1999+T_1,1,IF(A37&lt;=1999+T_2,1-(A37-1999-T_1)*(A37-1999-T_1-1)/(2*(T_2-T_1)*(A37-1999)),(T_1+T_2+1)/(2*(A37-1999)))))*(A37-1999)</f>
        <v>8</v>
      </c>
    </row>
    <row r="38" customFormat="false" ht="12.1" hidden="false" customHeight="false" outlineLevel="0" collapsed="false">
      <c r="A38" s="26" t="n">
        <v>2033</v>
      </c>
      <c r="B38" s="44" t="n">
        <f aca="false">IF(A38&lt;1999,"",IF(A38&lt;=1999+T_1,1,IF(A38&lt;=1999+T_2,1-(A38-1999-T_1)*(A38-1999-T_1-1)/(2*(T_2-T_1)*(A38-1999)),(T_1+T_2+1)/(2*(A38-1999)))))*(A38-1999)</f>
        <v>8</v>
      </c>
    </row>
    <row r="39" customFormat="false" ht="12.1" hidden="false" customHeight="false" outlineLevel="0" collapsed="false">
      <c r="A39" s="26" t="n">
        <v>2034</v>
      </c>
      <c r="B39" s="44" t="n">
        <f aca="false">IF(A39&lt;1999,"",IF(A39&lt;=1999+T_1,1,IF(A39&lt;=1999+T_2,1-(A39-1999-T_1)*(A39-1999-T_1-1)/(2*(T_2-T_1)*(A39-1999)),(T_1+T_2+1)/(2*(A39-1999)))))*(A39-1999)</f>
        <v>8</v>
      </c>
    </row>
    <row r="40" customFormat="false" ht="12.1" hidden="false" customHeight="false" outlineLevel="0" collapsed="false">
      <c r="A40" s="26" t="n">
        <v>2035</v>
      </c>
      <c r="B40" s="44" t="n">
        <f aca="false">IF(A40&lt;1999,"",IF(A40&lt;=1999+T_1,1,IF(A40&lt;=1999+T_2,1-(A40-1999-T_1)*(A40-1999-T_1-1)/(2*(T_2-T_1)*(A40-1999)),(T_1+T_2+1)/(2*(A40-1999)))))*(A40-1999)</f>
        <v>8</v>
      </c>
    </row>
    <row r="41" customFormat="false" ht="12.1" hidden="false" customHeight="false" outlineLevel="0" collapsed="false">
      <c r="A41" s="26" t="n">
        <v>2036</v>
      </c>
      <c r="B41" s="44" t="n">
        <f aca="false">IF(A41&lt;1999,"",IF(A41&lt;=1999+T_1,1,IF(A41&lt;=1999+T_2,1-(A41-1999-T_1)*(A41-1999-T_1-1)/(2*(T_2-T_1)*(A41-1999)),(T_1+T_2+1)/(2*(A41-1999)))))*(A41-1999)</f>
        <v>8</v>
      </c>
    </row>
    <row r="42" customFormat="false" ht="12.1" hidden="false" customHeight="false" outlineLevel="0" collapsed="false">
      <c r="A42" s="26" t="n">
        <v>2037</v>
      </c>
      <c r="B42" s="44" t="n">
        <f aca="false">IF(A42&lt;1999,"",IF(A42&lt;=1999+T_1,1,IF(A42&lt;=1999+T_2,1-(A42-1999-T_1)*(A42-1999-T_1-1)/(2*(T_2-T_1)*(A42-1999)),(T_1+T_2+1)/(2*(A42-1999)))))*(A42-1999)</f>
        <v>8</v>
      </c>
    </row>
    <row r="43" customFormat="false" ht="12.1" hidden="false" customHeight="false" outlineLevel="0" collapsed="false">
      <c r="A43" s="26" t="n">
        <v>2038</v>
      </c>
      <c r="B43" s="44" t="n">
        <f aca="false">IF(A43&lt;1999,"",IF(A43&lt;=1999+T_1,1,IF(A43&lt;=1999+T_2,1-(A43-1999-T_1)*(A43-1999-T_1-1)/(2*(T_2-T_1)*(A43-1999)),(T_1+T_2+1)/(2*(A43-1999)))))*(A43-1999)</f>
        <v>8</v>
      </c>
    </row>
    <row r="44" customFormat="false" ht="12.1" hidden="false" customHeight="false" outlineLevel="0" collapsed="false">
      <c r="A44" s="26" t="n">
        <v>2039</v>
      </c>
      <c r="B44" s="44" t="n">
        <f aca="false">IF(A44&lt;1999,"",IF(A44&lt;=1999+T_1,1,IF(A44&lt;=1999+T_2,1-(A44-1999-T_1)*(A44-1999-T_1-1)/(2*(T_2-T_1)*(A44-1999)),(T_1+T_2+1)/(2*(A44-1999)))))*(A44-1999)</f>
        <v>8</v>
      </c>
    </row>
    <row r="45" customFormat="false" ht="12.1" hidden="false" customHeight="false" outlineLevel="0" collapsed="false">
      <c r="A45" s="26" t="n">
        <v>2040</v>
      </c>
      <c r="B45" s="44" t="n">
        <f aca="false">IF(A45&lt;1999,"",IF(A45&lt;=1999+T_1,1,IF(A45&lt;=1999+T_2,1-(A45-1999-T_1)*(A45-1999-T_1-1)/(2*(T_2-T_1)*(A45-1999)),(T_1+T_2+1)/(2*(A45-1999)))))*(A45-1999)</f>
        <v>8</v>
      </c>
    </row>
    <row r="46" customFormat="false" ht="12.1" hidden="false" customHeight="false" outlineLevel="0" collapsed="false">
      <c r="A46" s="26" t="n">
        <v>2041</v>
      </c>
      <c r="B46" s="44" t="n">
        <f aca="false">IF(A46&lt;1999,"",IF(A46&lt;=1999+T_1,1,IF(A46&lt;=1999+T_2,1-(A46-1999-T_1)*(A46-1999-T_1-1)/(2*(T_2-T_1)*(A46-1999)),(T_1+T_2+1)/(2*(A46-1999)))))*(A46-1999)</f>
        <v>8</v>
      </c>
    </row>
    <row r="47" customFormat="false" ht="12.1" hidden="false" customHeight="false" outlineLevel="0" collapsed="false">
      <c r="A47" s="26" t="n">
        <v>2042</v>
      </c>
      <c r="B47" s="44" t="n">
        <f aca="false">IF(A47&lt;1999,"",IF(A47&lt;=1999+T_1,1,IF(A47&lt;=1999+T_2,1-(A47-1999-T_1)*(A47-1999-T_1-1)/(2*(T_2-T_1)*(A47-1999)),(T_1+T_2+1)/(2*(A47-1999)))))*(A47-1999)</f>
        <v>8</v>
      </c>
    </row>
    <row r="48" customFormat="false" ht="12.1" hidden="false" customHeight="false" outlineLevel="0" collapsed="false">
      <c r="A48" s="26" t="n">
        <v>2043</v>
      </c>
      <c r="B48" s="44" t="n">
        <f aca="false">IF(A48&lt;1999,"",IF(A48&lt;=1999+T_1,1,IF(A48&lt;=1999+T_2,1-(A48-1999-T_1)*(A48-1999-T_1-1)/(2*(T_2-T_1)*(A48-1999)),(T_1+T_2+1)/(2*(A48-1999)))))*(A48-1999)</f>
        <v>8</v>
      </c>
    </row>
    <row r="49" customFormat="false" ht="12.1" hidden="false" customHeight="false" outlineLevel="0" collapsed="false">
      <c r="A49" s="26" t="n">
        <v>2044</v>
      </c>
      <c r="B49" s="44" t="n">
        <f aca="false">IF(A49&lt;1999,"",IF(A49&lt;=1999+T_1,1,IF(A49&lt;=1999+T_2,1-(A49-1999-T_1)*(A49-1999-T_1-1)/(2*(T_2-T_1)*(A49-1999)),(T_1+T_2+1)/(2*(A49-1999)))))*(A49-1999)</f>
        <v>8</v>
      </c>
    </row>
    <row r="50" customFormat="false" ht="12.1" hidden="false" customHeight="false" outlineLevel="0" collapsed="false">
      <c r="A50" s="26" t="n">
        <v>2045</v>
      </c>
      <c r="B50" s="44" t="n">
        <f aca="false">IF(A50&lt;1999,"",IF(A50&lt;=1999+T_1,1,IF(A50&lt;=1999+T_2,1-(A50-1999-T_1)*(A50-1999-T_1-1)/(2*(T_2-T_1)*(A50-1999)),(T_1+T_2+1)/(2*(A50-1999)))))*(A50-1999)</f>
        <v>8</v>
      </c>
    </row>
    <row r="51" customFormat="false" ht="12.1" hidden="false" customHeight="false" outlineLevel="0" collapsed="false">
      <c r="A51" s="26" t="n">
        <v>2046</v>
      </c>
      <c r="B51" s="44" t="n">
        <f aca="false">IF(A51&lt;1999,"",IF(A51&lt;=1999+T_1,1,IF(A51&lt;=1999+T_2,1-(A51-1999-T_1)*(A51-1999-T_1-1)/(2*(T_2-T_1)*(A51-1999)),(T_1+T_2+1)/(2*(A51-1999)))))*(A51-1999)</f>
        <v>8</v>
      </c>
    </row>
    <row r="52" customFormat="false" ht="12.1" hidden="false" customHeight="false" outlineLevel="0" collapsed="false">
      <c r="A52" s="26" t="n">
        <v>2047</v>
      </c>
      <c r="B52" s="44" t="n">
        <f aca="false">IF(A52&lt;1999,"",IF(A52&lt;=1999+T_1,1,IF(A52&lt;=1999+T_2,1-(A52-1999-T_1)*(A52-1999-T_1-1)/(2*(T_2-T_1)*(A52-1999)),(T_1+T_2+1)/(2*(A52-1999)))))*(A52-1999)</f>
        <v>8</v>
      </c>
    </row>
    <row r="53" customFormat="false" ht="12.1" hidden="false" customHeight="false" outlineLevel="0" collapsed="false">
      <c r="A53" s="26" t="n">
        <v>2048</v>
      </c>
      <c r="B53" s="44" t="n">
        <f aca="false">IF(A53&lt;1999,"",IF(A53&lt;=1999+T_1,1,IF(A53&lt;=1999+T_2,1-(A53-1999-T_1)*(A53-1999-T_1-1)/(2*(T_2-T_1)*(A53-1999)),(T_1+T_2+1)/(2*(A53-1999)))))*(A53-1999)</f>
        <v>8</v>
      </c>
    </row>
    <row r="54" customFormat="false" ht="12.1" hidden="false" customHeight="false" outlineLevel="0" collapsed="false">
      <c r="A54" s="26" t="n">
        <v>2049</v>
      </c>
      <c r="B54" s="44" t="n">
        <f aca="false">IF(A54&lt;1999,"",IF(A54&lt;=1999+T_1,1,IF(A54&lt;=1999+T_2,1-(A54-1999-T_1)*(A54-1999-T_1-1)/(2*(T_2-T_1)*(A54-1999)),(T_1+T_2+1)/(2*(A54-1999)))))*(A54-1999)</f>
        <v>8</v>
      </c>
    </row>
    <row r="55" customFormat="false" ht="12.1" hidden="false" customHeight="false" outlineLevel="0" collapsed="false">
      <c r="A55" s="26" t="n">
        <v>2050</v>
      </c>
      <c r="B55" s="44" t="n">
        <f aca="false">IF(A55&lt;1999,"",IF(A55&lt;=1999+T_1,1,IF(A55&lt;=1999+T_2,1-(A55-1999-T_1)*(A55-1999-T_1-1)/(2*(T_2-T_1)*(A55-1999)),(T_1+T_2+1)/(2*(A55-1999)))))*(A55-1999)</f>
        <v>8</v>
      </c>
    </row>
    <row r="56" customFormat="false" ht="12.1" hidden="false" customHeight="false" outlineLevel="0" collapsed="false">
      <c r="A56" s="26" t="n">
        <v>2051</v>
      </c>
      <c r="B56" s="44" t="n">
        <f aca="false">IF(A56&lt;1999,"",IF(A56&lt;=1999+T_1,1,IF(A56&lt;=1999+T_2,1-(A56-1999-T_1)*(A56-1999-T_1-1)/(2*(T_2-T_1)*(A56-1999)),(T_1+T_2+1)/(2*(A56-1999)))))*(A56-1999)</f>
        <v>8</v>
      </c>
    </row>
    <row r="57" customFormat="false" ht="12.1" hidden="false" customHeight="false" outlineLevel="0" collapsed="false">
      <c r="A57" s="26" t="n">
        <v>2052</v>
      </c>
      <c r="B57" s="44" t="n">
        <f aca="false">IF(A57&lt;1999,"",IF(A57&lt;=1999+T_1,1,IF(A57&lt;=1999+T_2,1-(A57-1999-T_1)*(A57-1999-T_1-1)/(2*(T_2-T_1)*(A57-1999)),(T_1+T_2+1)/(2*(A57-1999)))))*(A57-1999)</f>
        <v>8</v>
      </c>
    </row>
    <row r="58" customFormat="false" ht="12.1" hidden="false" customHeight="false" outlineLevel="0" collapsed="false">
      <c r="A58" s="26" t="n">
        <v>2053</v>
      </c>
      <c r="B58" s="44" t="n">
        <f aca="false">IF(A58&lt;1999,"",IF(A58&lt;=1999+T_1,1,IF(A58&lt;=1999+T_2,1-(A58-1999-T_1)*(A58-1999-T_1-1)/(2*(T_2-T_1)*(A58-1999)),(T_1+T_2+1)/(2*(A58-1999)))))*(A58-1999)</f>
        <v>8</v>
      </c>
    </row>
    <row r="59" customFormat="false" ht="12.1" hidden="false" customHeight="false" outlineLevel="0" collapsed="false">
      <c r="A59" s="26" t="n">
        <v>2054</v>
      </c>
      <c r="B59" s="44" t="n">
        <f aca="false">IF(A59&lt;1999,"",IF(A59&lt;=1999+T_1,1,IF(A59&lt;=1999+T_2,1-(A59-1999-T_1)*(A59-1999-T_1-1)/(2*(T_2-T_1)*(A59-1999)),(T_1+T_2+1)/(2*(A59-1999)))))*(A59-1999)</f>
        <v>8</v>
      </c>
    </row>
    <row r="60" customFormat="false" ht="12.1" hidden="false" customHeight="false" outlineLevel="0" collapsed="false">
      <c r="A60" s="26" t="n">
        <v>2055</v>
      </c>
      <c r="B60" s="44" t="n">
        <f aca="false">IF(A60&lt;1999,"",IF(A60&lt;=1999+T_1,1,IF(A60&lt;=1999+T_2,1-(A60-1999-T_1)*(A60-1999-T_1-1)/(2*(T_2-T_1)*(A60-1999)),(T_1+T_2+1)/(2*(A60-1999)))))*(A60-1999)</f>
        <v>8</v>
      </c>
    </row>
    <row r="61" customFormat="false" ht="12.1" hidden="false" customHeight="false" outlineLevel="0" collapsed="false">
      <c r="A61" s="26" t="n">
        <v>2056</v>
      </c>
      <c r="B61" s="44" t="n">
        <f aca="false">IF(A61&lt;1999,"",IF(A61&lt;=1999+T_1,1,IF(A61&lt;=1999+T_2,1-(A61-1999-T_1)*(A61-1999-T_1-1)/(2*(T_2-T_1)*(A61-1999)),(T_1+T_2+1)/(2*(A61-1999)))))*(A61-1999)</f>
        <v>8</v>
      </c>
    </row>
    <row r="62" customFormat="false" ht="12.1" hidden="false" customHeight="false" outlineLevel="0" collapsed="false">
      <c r="A62" s="26" t="n">
        <v>2057</v>
      </c>
      <c r="B62" s="44" t="n">
        <f aca="false">IF(A62&lt;1999,"",IF(A62&lt;=1999+T_1,1,IF(A62&lt;=1999+T_2,1-(A62-1999-T_1)*(A62-1999-T_1-1)/(2*(T_2-T_1)*(A62-1999)),(T_1+T_2+1)/(2*(A62-1999)))))*(A62-1999)</f>
        <v>8</v>
      </c>
    </row>
    <row r="63" customFormat="false" ht="12.1" hidden="false" customHeight="false" outlineLevel="0" collapsed="false">
      <c r="A63" s="26" t="n">
        <v>2058</v>
      </c>
      <c r="B63" s="44" t="n">
        <f aca="false">IF(A63&lt;1999,"",IF(A63&lt;=1999+T_1,1,IF(A63&lt;=1999+T_2,1-(A63-1999-T_1)*(A63-1999-T_1-1)/(2*(T_2-T_1)*(A63-1999)),(T_1+T_2+1)/(2*(A63-1999)))))*(A63-1999)</f>
        <v>8</v>
      </c>
    </row>
    <row r="64" customFormat="false" ht="12.1" hidden="false" customHeight="false" outlineLevel="0" collapsed="false">
      <c r="A64" s="26" t="n">
        <v>2059</v>
      </c>
      <c r="B64" s="44" t="n">
        <f aca="false">IF(A64&lt;1999,"",IF(A64&lt;=1999+T_1,1,IF(A64&lt;=1999+T_2,1-(A64-1999-T_1)*(A64-1999-T_1-1)/(2*(T_2-T_1)*(A64-1999)),(T_1+T_2+1)/(2*(A64-1999)))))*(A64-1999)</f>
        <v>8</v>
      </c>
    </row>
    <row r="65" customFormat="false" ht="12.1" hidden="false" customHeight="false" outlineLevel="0" collapsed="false">
      <c r="A65" s="26" t="n">
        <v>2060</v>
      </c>
      <c r="B65" s="44" t="n">
        <f aca="false">IF(A65&lt;1999,"",IF(A65&lt;=1999+T_1,1,IF(A65&lt;=1999+T_2,1-(A65-1999-T_1)*(A65-1999-T_1-1)/(2*(T_2-T_1)*(A65-1999)),(T_1+T_2+1)/(2*(A65-1999)))))*(A65-1999)</f>
        <v>8</v>
      </c>
    </row>
    <row r="66" customFormat="false" ht="12.1" hidden="false" customHeight="false" outlineLevel="0" collapsed="false">
      <c r="A66" s="26" t="n">
        <v>2061</v>
      </c>
      <c r="B66" s="44" t="n">
        <f aca="false">IF(A66&lt;1999,"",IF(A66&lt;=1999+T_1,1,IF(A66&lt;=1999+T_2,1-(A66-1999-T_1)*(A66-1999-T_1-1)/(2*(T_2-T_1)*(A66-1999)),(T_1+T_2+1)/(2*(A66-1999)))))*(A66-1999)</f>
        <v>8</v>
      </c>
    </row>
    <row r="67" customFormat="false" ht="12.1" hidden="false" customHeight="false" outlineLevel="0" collapsed="false">
      <c r="A67" s="26" t="n">
        <v>2062</v>
      </c>
      <c r="B67" s="44" t="n">
        <f aca="false">IF(A67&lt;1999,"",IF(A67&lt;=1999+T_1,1,IF(A67&lt;=1999+T_2,1-(A67-1999-T_1)*(A67-1999-T_1-1)/(2*(T_2-T_1)*(A67-1999)),(T_1+T_2+1)/(2*(A67-1999)))))*(A67-1999)</f>
        <v>8</v>
      </c>
    </row>
    <row r="68" customFormat="false" ht="12.1" hidden="false" customHeight="false" outlineLevel="0" collapsed="false">
      <c r="A68" s="26" t="n">
        <v>2063</v>
      </c>
      <c r="B68" s="44" t="n">
        <f aca="false">IF(A68&lt;1999,"",IF(A68&lt;=1999+T_1,1,IF(A68&lt;=1999+T_2,1-(A68-1999-T_1)*(A68-1999-T_1-1)/(2*(T_2-T_1)*(A68-1999)),(T_1+T_2+1)/(2*(A68-1999)))))*(A68-1999)</f>
        <v>8</v>
      </c>
    </row>
    <row r="69" customFormat="false" ht="12.1" hidden="false" customHeight="false" outlineLevel="0" collapsed="false">
      <c r="A69" s="26" t="n">
        <v>2064</v>
      </c>
      <c r="B69" s="44" t="n">
        <f aca="false">IF(A69&lt;1999,"",IF(A69&lt;=1999+T_1,1,IF(A69&lt;=1999+T_2,1-(A69-1999-T_1)*(A69-1999-T_1-1)/(2*(T_2-T_1)*(A69-1999)),(T_1+T_2+1)/(2*(A69-1999)))))*(A69-1999)</f>
        <v>8</v>
      </c>
    </row>
    <row r="70" customFormat="false" ht="12.1" hidden="false" customHeight="false" outlineLevel="0" collapsed="false">
      <c r="A70" s="26" t="n">
        <v>2065</v>
      </c>
      <c r="B70" s="44" t="n">
        <f aca="false">IF(A70&lt;1999,"",IF(A70&lt;=1999+T_1,1,IF(A70&lt;=1999+T_2,1-(A70-1999-T_1)*(A70-1999-T_1-1)/(2*(T_2-T_1)*(A70-1999)),(T_1+T_2+1)/(2*(A70-1999)))))*(A70-1999)</f>
        <v>8</v>
      </c>
    </row>
    <row r="71" customFormat="false" ht="12.1" hidden="false" customHeight="false" outlineLevel="0" collapsed="false">
      <c r="A71" s="26" t="n">
        <v>2066</v>
      </c>
      <c r="B71" s="44" t="n">
        <f aca="false">IF(A71&lt;1999,"",IF(A71&lt;=1999+T_1,1,IF(A71&lt;=1999+T_2,1-(A71-1999-T_1)*(A71-1999-T_1-1)/(2*(T_2-T_1)*(A71-1999)),(T_1+T_2+1)/(2*(A71-1999)))))*(A71-1999)</f>
        <v>8</v>
      </c>
    </row>
    <row r="72" customFormat="false" ht="12.1" hidden="false" customHeight="false" outlineLevel="0" collapsed="false">
      <c r="A72" s="26" t="n">
        <v>2067</v>
      </c>
      <c r="B72" s="44" t="n">
        <f aca="false">IF(A72&lt;1999,"",IF(A72&lt;=1999+T_1,1,IF(A72&lt;=1999+T_2,1-(A72-1999-T_1)*(A72-1999-T_1-1)/(2*(T_2-T_1)*(A72-1999)),(T_1+T_2+1)/(2*(A72-1999)))))*(A72-1999)</f>
        <v>8</v>
      </c>
    </row>
    <row r="73" customFormat="false" ht="12.1" hidden="false" customHeight="false" outlineLevel="0" collapsed="false">
      <c r="A73" s="26" t="n">
        <v>2068</v>
      </c>
      <c r="B73" s="44" t="n">
        <f aca="false">IF(A73&lt;1999,"",IF(A73&lt;=1999+T_1,1,IF(A73&lt;=1999+T_2,1-(A73-1999-T_1)*(A73-1999-T_1-1)/(2*(T_2-T_1)*(A73-1999)),(T_1+T_2+1)/(2*(A73-1999)))))*(A73-1999)</f>
        <v>8</v>
      </c>
    </row>
    <row r="74" customFormat="false" ht="12.1" hidden="false" customHeight="false" outlineLevel="0" collapsed="false">
      <c r="A74" s="26" t="n">
        <v>2069</v>
      </c>
      <c r="B74" s="44" t="n">
        <f aca="false">IF(A74&lt;1999,"",IF(A74&lt;=1999+T_1,1,IF(A74&lt;=1999+T_2,1-(A74-1999-T_1)*(A74-1999-T_1-1)/(2*(T_2-T_1)*(A74-1999)),(T_1+T_2+1)/(2*(A74-1999)))))*(A74-1999)</f>
        <v>8</v>
      </c>
    </row>
    <row r="75" customFormat="false" ht="12.1" hidden="false" customHeight="false" outlineLevel="0" collapsed="false">
      <c r="A75" s="26" t="n">
        <v>2070</v>
      </c>
      <c r="B75" s="44" t="n">
        <f aca="false">IF(A75&lt;1999,"",IF(A75&lt;=1999+T_1,1,IF(A75&lt;=1999+T_2,1-(A75-1999-T_1)*(A75-1999-T_1-1)/(2*(T_2-T_1)*(A75-1999)),(T_1+T_2+1)/(2*(A75-1999)))))*(A75-1999)</f>
        <v>8</v>
      </c>
    </row>
    <row r="76" customFormat="false" ht="12.1" hidden="false" customHeight="false" outlineLevel="0" collapsed="false">
      <c r="A76" s="26" t="n">
        <v>2071</v>
      </c>
      <c r="B76" s="44" t="n">
        <f aca="false">IF(A76&lt;1999,"",IF(A76&lt;=1999+T_1,1,IF(A76&lt;=1999+T_2,1-(A76-1999-T_1)*(A76-1999-T_1-1)/(2*(T_2-T_1)*(A76-1999)),(T_1+T_2+1)/(2*(A76-1999)))))*(A76-1999)</f>
        <v>8</v>
      </c>
    </row>
    <row r="77" customFormat="false" ht="12.1" hidden="false" customHeight="false" outlineLevel="0" collapsed="false">
      <c r="A77" s="26" t="n">
        <v>2072</v>
      </c>
      <c r="B77" s="44" t="n">
        <f aca="false">IF(A77&lt;1999,"",IF(A77&lt;=1999+T_1,1,IF(A77&lt;=1999+T_2,1-(A77-1999-T_1)*(A77-1999-T_1-1)/(2*(T_2-T_1)*(A77-1999)),(T_1+T_2+1)/(2*(A77-1999)))))*(A77-1999)</f>
        <v>8</v>
      </c>
    </row>
    <row r="78" customFormat="false" ht="12.1" hidden="false" customHeight="false" outlineLevel="0" collapsed="false">
      <c r="A78" s="26" t="n">
        <v>2073</v>
      </c>
      <c r="B78" s="44" t="n">
        <f aca="false">IF(A78&lt;1999,"",IF(A78&lt;=1999+T_1,1,IF(A78&lt;=1999+T_2,1-(A78-1999-T_1)*(A78-1999-T_1-1)/(2*(T_2-T_1)*(A78-1999)),(T_1+T_2+1)/(2*(A78-1999)))))*(A78-1999)</f>
        <v>8</v>
      </c>
    </row>
    <row r="79" customFormat="false" ht="12.1" hidden="false" customHeight="false" outlineLevel="0" collapsed="false">
      <c r="A79" s="26" t="n">
        <v>2074</v>
      </c>
      <c r="B79" s="44" t="n">
        <f aca="false">IF(A79&lt;1999,"",IF(A79&lt;=1999+T_1,1,IF(A79&lt;=1999+T_2,1-(A79-1999-T_1)*(A79-1999-T_1-1)/(2*(T_2-T_1)*(A79-1999)),(T_1+T_2+1)/(2*(A79-1999)))))*(A79-1999)</f>
        <v>8</v>
      </c>
    </row>
    <row r="80" customFormat="false" ht="12.1" hidden="false" customHeight="false" outlineLevel="0" collapsed="false">
      <c r="A80" s="26" t="n">
        <v>2075</v>
      </c>
      <c r="B80" s="44" t="n">
        <f aca="false">IF(A80&lt;1999,"",IF(A80&lt;=1999+T_1,1,IF(A80&lt;=1999+T_2,1-(A80-1999-T_1)*(A80-1999-T_1-1)/(2*(T_2-T_1)*(A80-1999)),(T_1+T_2+1)/(2*(A80-1999)))))*(A80-1999)</f>
        <v>8</v>
      </c>
    </row>
    <row r="81" customFormat="false" ht="12.1" hidden="false" customHeight="false" outlineLevel="0" collapsed="false">
      <c r="A81" s="26" t="n">
        <v>2076</v>
      </c>
      <c r="B81" s="44" t="n">
        <f aca="false">IF(A81&lt;1999,"",IF(A81&lt;=1999+T_1,1,IF(A81&lt;=1999+T_2,1-(A81-1999-T_1)*(A81-1999-T_1-1)/(2*(T_2-T_1)*(A81-1999)),(T_1+T_2+1)/(2*(A81-1999)))))*(A81-1999)</f>
        <v>8</v>
      </c>
    </row>
    <row r="82" customFormat="false" ht="12.1" hidden="false" customHeight="false" outlineLevel="0" collapsed="false">
      <c r="A82" s="26" t="n">
        <v>2077</v>
      </c>
      <c r="B82" s="44" t="n">
        <f aca="false">IF(A82&lt;1999,"",IF(A82&lt;=1999+T_1,1,IF(A82&lt;=1999+T_2,1-(A82-1999-T_1)*(A82-1999-T_1-1)/(2*(T_2-T_1)*(A82-1999)),(T_1+T_2+1)/(2*(A82-1999)))))*(A82-1999)</f>
        <v>8</v>
      </c>
    </row>
    <row r="83" customFormat="false" ht="12.1" hidden="false" customHeight="false" outlineLevel="0" collapsed="false">
      <c r="A83" s="26" t="n">
        <v>2078</v>
      </c>
      <c r="B83" s="44" t="n">
        <f aca="false">IF(A83&lt;1999,"",IF(A83&lt;=1999+T_1,1,IF(A83&lt;=1999+T_2,1-(A83-1999-T_1)*(A83-1999-T_1-1)/(2*(T_2-T_1)*(A83-1999)),(T_1+T_2+1)/(2*(A83-1999)))))*(A83-1999)</f>
        <v>8</v>
      </c>
    </row>
    <row r="84" customFormat="false" ht="12.1" hidden="false" customHeight="false" outlineLevel="0" collapsed="false">
      <c r="A84" s="26" t="n">
        <v>2079</v>
      </c>
      <c r="B84" s="44" t="n">
        <f aca="false">IF(A84&lt;1999,"",IF(A84&lt;=1999+T_1,1,IF(A84&lt;=1999+T_2,1-(A84-1999-T_1)*(A84-1999-T_1-1)/(2*(T_2-T_1)*(A84-1999)),(T_1+T_2+1)/(2*(A84-1999)))))*(A84-1999)</f>
        <v>8</v>
      </c>
    </row>
    <row r="85" customFormat="false" ht="12.1" hidden="false" customHeight="false" outlineLevel="0" collapsed="false">
      <c r="A85" s="26" t="n">
        <v>2080</v>
      </c>
      <c r="B85" s="44" t="n">
        <f aca="false">IF(A85&lt;1999,"",IF(A85&lt;=1999+T_1,1,IF(A85&lt;=1999+T_2,1-(A85-1999-T_1)*(A85-1999-T_1-1)/(2*(T_2-T_1)*(A85-1999)),(T_1+T_2+1)/(2*(A85-1999)))))*(A85-1999)</f>
        <v>8</v>
      </c>
    </row>
    <row r="86" customFormat="false" ht="12.1" hidden="false" customHeight="false" outlineLevel="0" collapsed="false">
      <c r="A86" s="26" t="n">
        <v>2081</v>
      </c>
      <c r="B86" s="44" t="n">
        <f aca="false">IF(A86&lt;1999,"",IF(A86&lt;=1999+T_1,1,IF(A86&lt;=1999+T_2,1-(A86-1999-T_1)*(A86-1999-T_1-1)/(2*(T_2-T_1)*(A86-1999)),(T_1+T_2+1)/(2*(A86-1999)))))*(A86-1999)</f>
        <v>8</v>
      </c>
    </row>
    <row r="87" customFormat="false" ht="12.1" hidden="false" customHeight="false" outlineLevel="0" collapsed="false">
      <c r="A87" s="26" t="n">
        <v>2082</v>
      </c>
      <c r="B87" s="44" t="n">
        <f aca="false">IF(A87&lt;1999,"",IF(A87&lt;=1999+T_1,1,IF(A87&lt;=1999+T_2,1-(A87-1999-T_1)*(A87-1999-T_1-1)/(2*(T_2-T_1)*(A87-1999)),(T_1+T_2+1)/(2*(A87-1999)))))*(A87-1999)</f>
        <v>8</v>
      </c>
    </row>
    <row r="88" customFormat="false" ht="12.1" hidden="false" customHeight="false" outlineLevel="0" collapsed="false">
      <c r="A88" s="26" t="n">
        <v>2083</v>
      </c>
      <c r="B88" s="44" t="n">
        <f aca="false">IF(A88&lt;1999,"",IF(A88&lt;=1999+T_1,1,IF(A88&lt;=1999+T_2,1-(A88-1999-T_1)*(A88-1999-T_1-1)/(2*(T_2-T_1)*(A88-1999)),(T_1+T_2+1)/(2*(A88-1999)))))*(A88-1999)</f>
        <v>8</v>
      </c>
    </row>
    <row r="89" customFormat="false" ht="12.1" hidden="false" customHeight="false" outlineLevel="0" collapsed="false">
      <c r="A89" s="26" t="n">
        <v>2084</v>
      </c>
      <c r="B89" s="44" t="n">
        <f aca="false">IF(A89&lt;1999,"",IF(A89&lt;=1999+T_1,1,IF(A89&lt;=1999+T_2,1-(A89-1999-T_1)*(A89-1999-T_1-1)/(2*(T_2-T_1)*(A89-1999)),(T_1+T_2+1)/(2*(A89-1999)))))*(A89-1999)</f>
        <v>8</v>
      </c>
    </row>
    <row r="90" customFormat="false" ht="12.1" hidden="false" customHeight="false" outlineLevel="0" collapsed="false">
      <c r="A90" s="26" t="n">
        <v>2085</v>
      </c>
      <c r="B90" s="44" t="n">
        <f aca="false">IF(A90&lt;1999,"",IF(A90&lt;=1999+T_1,1,IF(A90&lt;=1999+T_2,1-(A90-1999-T_1)*(A90-1999-T_1-1)/(2*(T_2-T_1)*(A90-1999)),(T_1+T_2+1)/(2*(A90-1999)))))*(A90-1999)</f>
        <v>8</v>
      </c>
    </row>
    <row r="91" customFormat="false" ht="12.1" hidden="false" customHeight="false" outlineLevel="0" collapsed="false">
      <c r="A91" s="26" t="n">
        <v>2086</v>
      </c>
      <c r="B91" s="44" t="n">
        <f aca="false">IF(A91&lt;1999,"",IF(A91&lt;=1999+T_1,1,IF(A91&lt;=1999+T_2,1-(A91-1999-T_1)*(A91-1999-T_1-1)/(2*(T_2-T_1)*(A91-1999)),(T_1+T_2+1)/(2*(A91-1999)))))*(A91-1999)</f>
        <v>8</v>
      </c>
    </row>
    <row r="92" customFormat="false" ht="12.1" hidden="false" customHeight="false" outlineLevel="0" collapsed="false">
      <c r="A92" s="26" t="n">
        <v>2087</v>
      </c>
      <c r="B92" s="44" t="n">
        <f aca="false">IF(A92&lt;1999,"",IF(A92&lt;=1999+T_1,1,IF(A92&lt;=1999+T_2,1-(A92-1999-T_1)*(A92-1999-T_1-1)/(2*(T_2-T_1)*(A92-1999)),(T_1+T_2+1)/(2*(A92-1999)))))*(A92-1999)</f>
        <v>8</v>
      </c>
    </row>
    <row r="93" customFormat="false" ht="12.1" hidden="false" customHeight="false" outlineLevel="0" collapsed="false">
      <c r="A93" s="26" t="n">
        <v>2088</v>
      </c>
      <c r="B93" s="44" t="n">
        <f aca="false">IF(A93&lt;1999,"",IF(A93&lt;=1999+T_1,1,IF(A93&lt;=1999+T_2,1-(A93-1999-T_1)*(A93-1999-T_1-1)/(2*(T_2-T_1)*(A93-1999)),(T_1+T_2+1)/(2*(A93-1999)))))*(A93-1999)</f>
        <v>8</v>
      </c>
    </row>
    <row r="94" customFormat="false" ht="12.1" hidden="false" customHeight="false" outlineLevel="0" collapsed="false">
      <c r="A94" s="26" t="n">
        <v>2089</v>
      </c>
      <c r="B94" s="44" t="n">
        <f aca="false">IF(A94&lt;1999,"",IF(A94&lt;=1999+T_1,1,IF(A94&lt;=1999+T_2,1-(A94-1999-T_1)*(A94-1999-T_1-1)/(2*(T_2-T_1)*(A94-1999)),(T_1+T_2+1)/(2*(A94-1999)))))*(A94-1999)</f>
        <v>8</v>
      </c>
    </row>
    <row r="95" customFormat="false" ht="12.1" hidden="false" customHeight="false" outlineLevel="0" collapsed="false">
      <c r="A95" s="26" t="n">
        <v>2090</v>
      </c>
      <c r="B95" s="44" t="n">
        <f aca="false">IF(A95&lt;1999,"",IF(A95&lt;=1999+T_1,1,IF(A95&lt;=1999+T_2,1-(A95-1999-T_1)*(A95-1999-T_1-1)/(2*(T_2-T_1)*(A95-1999)),(T_1+T_2+1)/(2*(A95-1999)))))*(A95-1999)</f>
        <v>8</v>
      </c>
    </row>
    <row r="96" customFormat="false" ht="12.1" hidden="false" customHeight="false" outlineLevel="0" collapsed="false">
      <c r="A96" s="26" t="n">
        <v>2091</v>
      </c>
      <c r="B96" s="44" t="n">
        <f aca="false">IF(A96&lt;1999,"",IF(A96&lt;=1999+T_1,1,IF(A96&lt;=1999+T_2,1-(A96-1999-T_1)*(A96-1999-T_1-1)/(2*(T_2-T_1)*(A96-1999)),(T_1+T_2+1)/(2*(A96-1999)))))*(A96-1999)</f>
        <v>8</v>
      </c>
    </row>
    <row r="97" customFormat="false" ht="12.1" hidden="false" customHeight="false" outlineLevel="0" collapsed="false">
      <c r="A97" s="26" t="n">
        <v>2092</v>
      </c>
      <c r="B97" s="44" t="n">
        <f aca="false">IF(A97&lt;1999,"",IF(A97&lt;=1999+T_1,1,IF(A97&lt;=1999+T_2,1-(A97-1999-T_1)*(A97-1999-T_1-1)/(2*(T_2-T_1)*(A97-1999)),(T_1+T_2+1)/(2*(A97-1999)))))*(A97-1999)</f>
        <v>8</v>
      </c>
    </row>
    <row r="98" customFormat="false" ht="12.1" hidden="false" customHeight="false" outlineLevel="0" collapsed="false">
      <c r="A98" s="26" t="n">
        <v>2093</v>
      </c>
      <c r="B98" s="44" t="n">
        <f aca="false">IF(A98&lt;1999,"",IF(A98&lt;=1999+T_1,1,IF(A98&lt;=1999+T_2,1-(A98-1999-T_1)*(A98-1999-T_1-1)/(2*(T_2-T_1)*(A98-1999)),(T_1+T_2+1)/(2*(A98-1999)))))*(A98-1999)</f>
        <v>8</v>
      </c>
    </row>
    <row r="99" customFormat="false" ht="12.1" hidden="false" customHeight="false" outlineLevel="0" collapsed="false">
      <c r="A99" s="26" t="n">
        <v>2094</v>
      </c>
      <c r="B99" s="44" t="n">
        <f aca="false">IF(A99&lt;1999,"",IF(A99&lt;=1999+T_1,1,IF(A99&lt;=1999+T_2,1-(A99-1999-T_1)*(A99-1999-T_1-1)/(2*(T_2-T_1)*(A99-1999)),(T_1+T_2+1)/(2*(A99-1999)))))*(A99-1999)</f>
        <v>8</v>
      </c>
    </row>
    <row r="100" customFormat="false" ht="12.1" hidden="false" customHeight="false" outlineLevel="0" collapsed="false">
      <c r="A100" s="26" t="n">
        <v>2095</v>
      </c>
      <c r="B100" s="44" t="n">
        <f aca="false">IF(A100&lt;1999,"",IF(A100&lt;=1999+T_1,1,IF(A100&lt;=1999+T_2,1-(A100-1999-T_1)*(A100-1999-T_1-1)/(2*(T_2-T_1)*(A100-1999)),(T_1+T_2+1)/(2*(A100-1999)))))*(A100-1999)</f>
        <v>8</v>
      </c>
    </row>
    <row r="101" customFormat="false" ht="12.1" hidden="false" customHeight="false" outlineLevel="0" collapsed="false">
      <c r="A101" s="26" t="n">
        <v>2096</v>
      </c>
      <c r="B101" s="44" t="n">
        <f aca="false">IF(A101&lt;1999,"",IF(A101&lt;=1999+T_1,1,IF(A101&lt;=1999+T_2,1-(A101-1999-T_1)*(A101-1999-T_1-1)/(2*(T_2-T_1)*(A101-1999)),(T_1+T_2+1)/(2*(A101-1999)))))*(A101-1999)</f>
        <v>8</v>
      </c>
    </row>
    <row r="102" customFormat="false" ht="12.1" hidden="false" customHeight="false" outlineLevel="0" collapsed="false">
      <c r="A102" s="26" t="n">
        <v>2097</v>
      </c>
      <c r="B102" s="44" t="n">
        <f aca="false">IF(A102&lt;1999,"",IF(A102&lt;=1999+T_1,1,IF(A102&lt;=1999+T_2,1-(A102-1999-T_1)*(A102-1999-T_1-1)/(2*(T_2-T_1)*(A102-1999)),(T_1+T_2+1)/(2*(A102-1999)))))*(A102-1999)</f>
        <v>8</v>
      </c>
    </row>
    <row r="103" customFormat="false" ht="12.1" hidden="false" customHeight="false" outlineLevel="0" collapsed="false">
      <c r="A103" s="26" t="n">
        <v>2098</v>
      </c>
      <c r="B103" s="44" t="n">
        <f aca="false">IF(A103&lt;1999,"",IF(A103&lt;=1999+T_1,1,IF(A103&lt;=1999+T_2,1-(A103-1999-T_1)*(A103-1999-T_1-1)/(2*(T_2-T_1)*(A103-1999)),(T_1+T_2+1)/(2*(A103-1999)))))*(A103-1999)</f>
        <v>8</v>
      </c>
    </row>
    <row r="104" customFormat="false" ht="12.1" hidden="false" customHeight="false" outlineLevel="0" collapsed="false">
      <c r="A104" s="26" t="n">
        <v>2099</v>
      </c>
      <c r="B104" s="44" t="n">
        <f aca="false">IF(A104&lt;1999,"",IF(A104&lt;=1999+T_1,1,IF(A104&lt;=1999+T_2,1-(A104-1999-T_1)*(A104-1999-T_1-1)/(2*(T_2-T_1)*(A104-1999)),(T_1+T_2+1)/(2*(A104-1999)))))*(A104-1999)</f>
        <v>8</v>
      </c>
    </row>
    <row r="105" customFormat="false" ht="12.1" hidden="false" customHeight="false" outlineLevel="0" collapsed="false">
      <c r="A105" s="26" t="n">
        <v>2100</v>
      </c>
      <c r="B105" s="44" t="n">
        <f aca="false">IF(A105&lt;1999,"",IF(A105&lt;=1999+T_1,1,IF(A105&lt;=1999+T_2,1-(A105-1999-T_1)*(A105-1999-T_1-1)/(2*(T_2-T_1)*(A105-1999)),(T_1+T_2+1)/(2*(A105-1999)))))*(A105-1999)</f>
        <v>8</v>
      </c>
    </row>
    <row r="106" customFormat="false" ht="12.1" hidden="false" customHeight="false" outlineLevel="0" collapsed="false">
      <c r="A106" s="26" t="n">
        <v>2101</v>
      </c>
      <c r="B106" s="44" t="n">
        <f aca="false">IF(A106&lt;1999,"",IF(A106&lt;=1999+T_1,1,IF(A106&lt;=1999+T_2,1-(A106-1999-T_1)*(A106-1999-T_1-1)/(2*(T_2-T_1)*(A106-1999)),(T_1+T_2+1)/(2*(A106-1999)))))*(A106-1999)</f>
        <v>8</v>
      </c>
    </row>
    <row r="107" customFormat="false" ht="12.1" hidden="false" customHeight="false" outlineLevel="0" collapsed="false">
      <c r="A107" s="26" t="n">
        <v>2102</v>
      </c>
      <c r="B107" s="44" t="n">
        <f aca="false">IF(A107&lt;1999,"",IF(A107&lt;=1999+T_1,1,IF(A107&lt;=1999+T_2,1-(A107-1999-T_1)*(A107-1999-T_1-1)/(2*(T_2-T_1)*(A107-1999)),(T_1+T_2+1)/(2*(A107-1999)))))*(A107-1999)</f>
        <v>8</v>
      </c>
    </row>
    <row r="108" customFormat="false" ht="12.1" hidden="false" customHeight="false" outlineLevel="0" collapsed="false">
      <c r="A108" s="26" t="n">
        <v>2103</v>
      </c>
      <c r="B108" s="44" t="n">
        <f aca="false">IF(A108&lt;1999,"",IF(A108&lt;=1999+T_1,1,IF(A108&lt;=1999+T_2,1-(A108-1999-T_1)*(A108-1999-T_1-1)/(2*(T_2-T_1)*(A108-1999)),(T_1+T_2+1)/(2*(A108-1999)))))*(A108-1999)</f>
        <v>8</v>
      </c>
    </row>
    <row r="109" customFormat="false" ht="12.1" hidden="false" customHeight="false" outlineLevel="0" collapsed="false">
      <c r="A109" s="26" t="n">
        <v>2104</v>
      </c>
      <c r="B109" s="44" t="n">
        <f aca="false">IF(A109&lt;1999,"",IF(A109&lt;=1999+T_1,1,IF(A109&lt;=1999+T_2,1-(A109-1999-T_1)*(A109-1999-T_1-1)/(2*(T_2-T_1)*(A109-1999)),(T_1+T_2+1)/(2*(A109-1999)))))*(A109-1999)</f>
        <v>8</v>
      </c>
    </row>
    <row r="110" customFormat="false" ht="12.1" hidden="false" customHeight="false" outlineLevel="0" collapsed="false">
      <c r="A110" s="26" t="n">
        <v>2105</v>
      </c>
      <c r="B110" s="44" t="n">
        <f aca="false">IF(A110&lt;1999,"",IF(A110&lt;=1999+T_1,1,IF(A110&lt;=1999+T_2,1-(A110-1999-T_1)*(A110-1999-T_1-1)/(2*(T_2-T_1)*(A110-1999)),(T_1+T_2+1)/(2*(A110-1999)))))*(A110-1999)</f>
        <v>8</v>
      </c>
    </row>
    <row r="111" customFormat="false" ht="12.1" hidden="false" customHeight="false" outlineLevel="0" collapsed="false">
      <c r="A111" s="26" t="n">
        <v>2106</v>
      </c>
      <c r="B111" s="44" t="n">
        <f aca="false">IF(A111&lt;1999,"",IF(A111&lt;=1999+T_1,1,IF(A111&lt;=1999+T_2,1-(A111-1999-T_1)*(A111-1999-T_1-1)/(2*(T_2-T_1)*(A111-1999)),(T_1+T_2+1)/(2*(A111-1999)))))*(A111-1999)</f>
        <v>8</v>
      </c>
    </row>
    <row r="112" customFormat="false" ht="12.1" hidden="false" customHeight="false" outlineLevel="0" collapsed="false">
      <c r="A112" s="26" t="n">
        <v>2107</v>
      </c>
      <c r="B112" s="44" t="n">
        <f aca="false">IF(A112&lt;1999,"",IF(A112&lt;=1999+T_1,1,IF(A112&lt;=1999+T_2,1-(A112-1999-T_1)*(A112-1999-T_1-1)/(2*(T_2-T_1)*(A112-1999)),(T_1+T_2+1)/(2*(A112-1999)))))*(A112-1999)</f>
        <v>8</v>
      </c>
    </row>
    <row r="113" customFormat="false" ht="12.1" hidden="false" customHeight="false" outlineLevel="0" collapsed="false">
      <c r="A113" s="26" t="n">
        <v>2108</v>
      </c>
      <c r="B113" s="44" t="n">
        <f aca="false">IF(A113&lt;1999,"",IF(A113&lt;=1999+T_1,1,IF(A113&lt;=1999+T_2,1-(A113-1999-T_1)*(A113-1999-T_1-1)/(2*(T_2-T_1)*(A113-1999)),(T_1+T_2+1)/(2*(A113-1999)))))*(A113-1999)</f>
        <v>8</v>
      </c>
    </row>
    <row r="114" customFormat="false" ht="12.1" hidden="false" customHeight="false" outlineLevel="0" collapsed="false">
      <c r="A114" s="26" t="n">
        <v>2109</v>
      </c>
      <c r="B114" s="44" t="n">
        <f aca="false">IF(A114&lt;1999,"",IF(A114&lt;=1999+T_1,1,IF(A114&lt;=1999+T_2,1-(A114-1999-T_1)*(A114-1999-T_1-1)/(2*(T_2-T_1)*(A114-1999)),(T_1+T_2+1)/(2*(A114-1999)))))*(A114-1999)</f>
        <v>8</v>
      </c>
    </row>
    <row r="115" customFormat="false" ht="12.1" hidden="false" customHeight="false" outlineLevel="0" collapsed="false">
      <c r="A115" s="26" t="n">
        <v>2110</v>
      </c>
      <c r="B115" s="44" t="n">
        <f aca="false">IF(A115&lt;1999,"",IF(A115&lt;=1999+T_1,1,IF(A115&lt;=1999+T_2,1-(A115-1999-T_1)*(A115-1999-T_1-1)/(2*(T_2-T_1)*(A115-1999)),(T_1+T_2+1)/(2*(A115-1999)))))*(A115-1999)</f>
        <v>8</v>
      </c>
    </row>
    <row r="116" customFormat="false" ht="12.1" hidden="false" customHeight="false" outlineLevel="0" collapsed="false">
      <c r="A116" s="26" t="n">
        <v>2111</v>
      </c>
      <c r="B116" s="44" t="n">
        <f aca="false">IF(A116&lt;1999,"",IF(A116&lt;=1999+T_1,1,IF(A116&lt;=1999+T_2,1-(A116-1999-T_1)*(A116-1999-T_1-1)/(2*(T_2-T_1)*(A116-1999)),(T_1+T_2+1)/(2*(A116-1999)))))*(A116-1999)</f>
        <v>8</v>
      </c>
    </row>
    <row r="117" customFormat="false" ht="12.1" hidden="false" customHeight="false" outlineLevel="0" collapsed="false">
      <c r="A117" s="26" t="n">
        <v>2112</v>
      </c>
      <c r="B117" s="44" t="n">
        <f aca="false">IF(A117&lt;1999,"",IF(A117&lt;=1999+T_1,1,IF(A117&lt;=1999+T_2,1-(A117-1999-T_1)*(A117-1999-T_1-1)/(2*(T_2-T_1)*(A117-1999)),(T_1+T_2+1)/(2*(A117-1999)))))*(A117-1999)</f>
        <v>8</v>
      </c>
    </row>
    <row r="118" customFormat="false" ht="12.1" hidden="false" customHeight="false" outlineLevel="0" collapsed="false">
      <c r="A118" s="26" t="n">
        <v>2113</v>
      </c>
      <c r="B118" s="44" t="n">
        <f aca="false">IF(A118&lt;1999,"",IF(A118&lt;=1999+T_1,1,IF(A118&lt;=1999+T_2,1-(A118-1999-T_1)*(A118-1999-T_1-1)/(2*(T_2-T_1)*(A118-1999)),(T_1+T_2+1)/(2*(A118-1999)))))*(A118-1999)</f>
        <v>8</v>
      </c>
    </row>
    <row r="119" customFormat="false" ht="12.1" hidden="false" customHeight="false" outlineLevel="0" collapsed="false">
      <c r="A119" s="26" t="n">
        <v>2114</v>
      </c>
      <c r="B119" s="44" t="n">
        <f aca="false">IF(A119&lt;1999,"",IF(A119&lt;=1999+T_1,1,IF(A119&lt;=1999+T_2,1-(A119-1999-T_1)*(A119-1999-T_1-1)/(2*(T_2-T_1)*(A119-1999)),(T_1+T_2+1)/(2*(A119-1999)))))*(A119-1999)</f>
        <v>8</v>
      </c>
    </row>
    <row r="120" customFormat="false" ht="12.1" hidden="false" customHeight="false" outlineLevel="0" collapsed="false">
      <c r="A120" s="26" t="n">
        <v>2115</v>
      </c>
      <c r="B120" s="44" t="n">
        <f aca="false">IF(A120&lt;1999,"",IF(A120&lt;=1999+T_1,1,IF(A120&lt;=1999+T_2,1-(A120-1999-T_1)*(A120-1999-T_1-1)/(2*(T_2-T_1)*(A120-1999)),(T_1+T_2+1)/(2*(A120-1999)))))*(A120-1999)</f>
        <v>8</v>
      </c>
    </row>
    <row r="121" customFormat="false" ht="12.1" hidden="false" customHeight="false" outlineLevel="0" collapsed="false">
      <c r="A121" s="26" t="n">
        <v>2116</v>
      </c>
      <c r="B121" s="44" t="n">
        <f aca="false">IF(A121&lt;1999,"",IF(A121&lt;=1999+T_1,1,IF(A121&lt;=1999+T_2,1-(A121-1999-T_1)*(A121-1999-T_1-1)/(2*(T_2-T_1)*(A121-1999)),(T_1+T_2+1)/(2*(A121-1999)))))*(A121-1999)</f>
        <v>8</v>
      </c>
    </row>
    <row r="122" customFormat="false" ht="12.1" hidden="false" customHeight="false" outlineLevel="0" collapsed="false">
      <c r="A122" s="26" t="n">
        <v>2117</v>
      </c>
      <c r="B122" s="44" t="n">
        <f aca="false">IF(A122&lt;1999,"",IF(A122&lt;=1999+T_1,1,IF(A122&lt;=1999+T_2,1-(A122-1999-T_1)*(A122-1999-T_1-1)/(2*(T_2-T_1)*(A122-1999)),(T_1+T_2+1)/(2*(A122-1999)))))*(A122-1999)</f>
        <v>8</v>
      </c>
    </row>
    <row r="123" customFormat="false" ht="12.1" hidden="false" customHeight="false" outlineLevel="0" collapsed="false">
      <c r="A123" s="26" t="n">
        <v>2118</v>
      </c>
      <c r="B123" s="44" t="n">
        <f aca="false">IF(A123&lt;1999,"",IF(A123&lt;=1999+T_1,1,IF(A123&lt;=1999+T_2,1-(A123-1999-T_1)*(A123-1999-T_1-1)/(2*(T_2-T_1)*(A123-1999)),(T_1+T_2+1)/(2*(A123-1999)))))*(A123-1999)</f>
        <v>8</v>
      </c>
    </row>
    <row r="124" customFormat="false" ht="12.1" hidden="false" customHeight="false" outlineLevel="0" collapsed="false">
      <c r="A124" s="26" t="n">
        <v>2119</v>
      </c>
      <c r="B124" s="44" t="n">
        <f aca="false">IF(A124&lt;1999,"",IF(A124&lt;=1999+T_1,1,IF(A124&lt;=1999+T_2,1-(A124-1999-T_1)*(A124-1999-T_1-1)/(2*(T_2-T_1)*(A124-1999)),(T_1+T_2+1)/(2*(A124-1999)))))*(A124-1999)</f>
        <v>8</v>
      </c>
    </row>
    <row r="125" customFormat="false" ht="12.1" hidden="false" customHeight="false" outlineLevel="0" collapsed="false">
      <c r="A125" s="26" t="n">
        <v>2120</v>
      </c>
      <c r="B125" s="44" t="n">
        <f aca="false">IF(A125&lt;1999,"",IF(A125&lt;=1999+T_1,1,IF(A125&lt;=1999+T_2,1-(A125-1999-T_1)*(A125-1999-T_1-1)/(2*(T_2-T_1)*(A125-1999)),(T_1+T_2+1)/(2*(A125-1999)))))*(A125-1999)</f>
        <v>8</v>
      </c>
    </row>
    <row r="126" customFormat="false" ht="12.1" hidden="false" customHeight="false" outlineLevel="0" collapsed="false">
      <c r="A126" s="26" t="n">
        <v>2121</v>
      </c>
      <c r="B126" s="44" t="n">
        <f aca="false">IF(A126&lt;1999,"",IF(A126&lt;=1999+T_1,1,IF(A126&lt;=1999+T_2,1-(A126-1999-T_1)*(A126-1999-T_1-1)/(2*(T_2-T_1)*(A126-1999)),(T_1+T_2+1)/(2*(A126-1999)))))*(A126-1999)</f>
        <v>8</v>
      </c>
    </row>
    <row r="127" customFormat="false" ht="12.1" hidden="false" customHeight="false" outlineLevel="0" collapsed="false">
      <c r="A127" s="26" t="n">
        <v>2122</v>
      </c>
      <c r="B127" s="44" t="n">
        <f aca="false">IF(A127&lt;1999,"",IF(A127&lt;=1999+T_1,1,IF(A127&lt;=1999+T_2,1-(A127-1999-T_1)*(A127-1999-T_1-1)/(2*(T_2-T_1)*(A127-1999)),(T_1+T_2+1)/(2*(A127-1999)))))*(A127-1999)</f>
        <v>8</v>
      </c>
    </row>
    <row r="128" customFormat="false" ht="12.1" hidden="false" customHeight="false" outlineLevel="0" collapsed="false">
      <c r="A128" s="26" t="n">
        <v>2123</v>
      </c>
      <c r="B128" s="44" t="n">
        <f aca="false">IF(A128&lt;1999,"",IF(A128&lt;=1999+T_1,1,IF(A128&lt;=1999+T_2,1-(A128-1999-T_1)*(A128-1999-T_1-1)/(2*(T_2-T_1)*(A128-1999)),(T_1+T_2+1)/(2*(A128-1999)))))*(A128-1999)</f>
        <v>8</v>
      </c>
    </row>
    <row r="129" customFormat="false" ht="12.1" hidden="false" customHeight="false" outlineLevel="0" collapsed="false">
      <c r="A129" s="26" t="n">
        <v>2124</v>
      </c>
      <c r="B129" s="44" t="n">
        <f aca="false">IF(A129&lt;1999,"",IF(A129&lt;=1999+T_1,1,IF(A129&lt;=1999+T_2,1-(A129-1999-T_1)*(A129-1999-T_1-1)/(2*(T_2-T_1)*(A129-1999)),(T_1+T_2+1)/(2*(A129-1999)))))*(A129-1999)</f>
        <v>8</v>
      </c>
    </row>
    <row r="130" customFormat="false" ht="12.1" hidden="false" customHeight="false" outlineLevel="0" collapsed="false">
      <c r="A130" s="26" t="n">
        <v>2125</v>
      </c>
      <c r="B130" s="44" t="n">
        <f aca="false">IF(A130&lt;1999,"",IF(A130&lt;=1999+T_1,1,IF(A130&lt;=1999+T_2,1-(A130-1999-T_1)*(A130-1999-T_1-1)/(2*(T_2-T_1)*(A130-1999)),(T_1+T_2+1)/(2*(A130-1999)))))*(A130-1999)</f>
        <v>8</v>
      </c>
    </row>
    <row r="131" customFormat="false" ht="12.1" hidden="false" customHeight="false" outlineLevel="0" collapsed="false">
      <c r="A131" s="26" t="n">
        <v>2126</v>
      </c>
      <c r="B131" s="44" t="n">
        <f aca="false">IF(A131&lt;1999,"",IF(A131&lt;=1999+T_1,1,IF(A131&lt;=1999+T_2,1-(A131-1999-T_1)*(A131-1999-T_1-1)/(2*(T_2-T_1)*(A131-1999)),(T_1+T_2+1)/(2*(A131-1999)))))*(A131-1999)</f>
        <v>8</v>
      </c>
    </row>
    <row r="132" customFormat="false" ht="12.1" hidden="false" customHeight="false" outlineLevel="0" collapsed="false">
      <c r="A132" s="26" t="n">
        <v>2127</v>
      </c>
      <c r="B132" s="44" t="n">
        <f aca="false">IF(A132&lt;1999,"",IF(A132&lt;=1999+T_1,1,IF(A132&lt;=1999+T_2,1-(A132-1999-T_1)*(A132-1999-T_1-1)/(2*(T_2-T_1)*(A132-1999)),(T_1+T_2+1)/(2*(A132-1999)))))*(A132-1999)</f>
        <v>8</v>
      </c>
    </row>
    <row r="133" customFormat="false" ht="12.1" hidden="false" customHeight="false" outlineLevel="0" collapsed="false">
      <c r="A133" s="26" t="n">
        <v>2128</v>
      </c>
      <c r="B133" s="44" t="n">
        <f aca="false">IF(A133&lt;1999,"",IF(A133&lt;=1999+T_1,1,IF(A133&lt;=1999+T_2,1-(A133-1999-T_1)*(A133-1999-T_1-1)/(2*(T_2-T_1)*(A133-1999)),(T_1+T_2+1)/(2*(A133-1999)))))*(A133-1999)</f>
        <v>8</v>
      </c>
    </row>
    <row r="134" customFormat="false" ht="12.1" hidden="false" customHeight="false" outlineLevel="0" collapsed="false">
      <c r="A134" s="26" t="n">
        <v>2129</v>
      </c>
      <c r="B134" s="44" t="n">
        <f aca="false">IF(A134&lt;1999,"",IF(A134&lt;=1999+T_1,1,IF(A134&lt;=1999+T_2,1-(A134-1999-T_1)*(A134-1999-T_1-1)/(2*(T_2-T_1)*(A134-1999)),(T_1+T_2+1)/(2*(A134-1999)))))*(A134-1999)</f>
        <v>8</v>
      </c>
    </row>
    <row r="135" customFormat="false" ht="12.1" hidden="false" customHeight="false" outlineLevel="0" collapsed="false">
      <c r="A135" s="26" t="n">
        <v>2130</v>
      </c>
      <c r="B135" s="44" t="n">
        <f aca="false">IF(A135&lt;1999,"",IF(A135&lt;=1999+T_1,1,IF(A135&lt;=1999+T_2,1-(A135-1999-T_1)*(A135-1999-T_1-1)/(2*(T_2-T_1)*(A135-1999)),(T_1+T_2+1)/(2*(A135-1999)))))*(A135-1999)</f>
        <v>8</v>
      </c>
    </row>
    <row r="136" customFormat="false" ht="12.1" hidden="false" customHeight="false" outlineLevel="0" collapsed="false">
      <c r="A136" s="26" t="n">
        <v>2131</v>
      </c>
      <c r="B136" s="44" t="n">
        <f aca="false">IF(A136&lt;1999,"",IF(A136&lt;=1999+T_1,1,IF(A136&lt;=1999+T_2,1-(A136-1999-T_1)*(A136-1999-T_1-1)/(2*(T_2-T_1)*(A136-1999)),(T_1+T_2+1)/(2*(A136-1999)))))*(A136-1999)</f>
        <v>8</v>
      </c>
    </row>
    <row r="137" customFormat="false" ht="12.1" hidden="false" customHeight="false" outlineLevel="0" collapsed="false">
      <c r="A137" s="26" t="n">
        <v>2132</v>
      </c>
      <c r="B137" s="44" t="n">
        <f aca="false">IF(A137&lt;1999,"",IF(A137&lt;=1999+T_1,1,IF(A137&lt;=1999+T_2,1-(A137-1999-T_1)*(A137-1999-T_1-1)/(2*(T_2-T_1)*(A137-1999)),(T_1+T_2+1)/(2*(A137-1999)))))*(A137-1999)</f>
        <v>8</v>
      </c>
    </row>
    <row r="138" customFormat="false" ht="12.1" hidden="false" customHeight="false" outlineLevel="0" collapsed="false">
      <c r="A138" s="26" t="n">
        <v>2133</v>
      </c>
      <c r="B138" s="44" t="n">
        <f aca="false">IF(A138&lt;1999,"",IF(A138&lt;=1999+T_1,1,IF(A138&lt;=1999+T_2,1-(A138-1999-T_1)*(A138-1999-T_1-1)/(2*(T_2-T_1)*(A138-1999)),(T_1+T_2+1)/(2*(A138-1999)))))*(A138-1999)</f>
        <v>8</v>
      </c>
    </row>
    <row r="139" customFormat="false" ht="12.1" hidden="false" customHeight="false" outlineLevel="0" collapsed="false">
      <c r="A139" s="26" t="n">
        <v>2134</v>
      </c>
      <c r="B139" s="44" t="n">
        <f aca="false">IF(A139&lt;1999,"",IF(A139&lt;=1999+T_1,1,IF(A139&lt;=1999+T_2,1-(A139-1999-T_1)*(A139-1999-T_1-1)/(2*(T_2-T_1)*(A139-1999)),(T_1+T_2+1)/(2*(A139-1999)))))*(A139-1999)</f>
        <v>8</v>
      </c>
    </row>
    <row r="140" customFormat="false" ht="12.1" hidden="false" customHeight="false" outlineLevel="0" collapsed="false">
      <c r="A140" s="26" t="n">
        <v>2135</v>
      </c>
      <c r="B140" s="44" t="n">
        <f aca="false">IF(A140&lt;1999,"",IF(A140&lt;=1999+T_1,1,IF(A140&lt;=1999+T_2,1-(A140-1999-T_1)*(A140-1999-T_1-1)/(2*(T_2-T_1)*(A140-1999)),(T_1+T_2+1)/(2*(A140-1999)))))*(A140-1999)</f>
        <v>8</v>
      </c>
    </row>
    <row r="141" customFormat="false" ht="12.1" hidden="false" customHeight="false" outlineLevel="0" collapsed="false">
      <c r="A141" s="26" t="n">
        <v>2136</v>
      </c>
      <c r="B141" s="44" t="n">
        <f aca="false">IF(A141&lt;1999,"",IF(A141&lt;=1999+T_1,1,IF(A141&lt;=1999+T_2,1-(A141-1999-T_1)*(A141-1999-T_1-1)/(2*(T_2-T_1)*(A141-1999)),(T_1+T_2+1)/(2*(A141-1999)))))*(A141-1999)</f>
        <v>8</v>
      </c>
    </row>
    <row r="142" customFormat="false" ht="12.1" hidden="false" customHeight="false" outlineLevel="0" collapsed="false">
      <c r="A142" s="26" t="n">
        <v>2137</v>
      </c>
      <c r="B142" s="44" t="n">
        <f aca="false">IF(A142&lt;1999,"",IF(A142&lt;=1999+T_1,1,IF(A142&lt;=1999+T_2,1-(A142-1999-T_1)*(A142-1999-T_1-1)/(2*(T_2-T_1)*(A142-1999)),(T_1+T_2+1)/(2*(A142-1999)))))*(A142-1999)</f>
        <v>8</v>
      </c>
    </row>
    <row r="143" customFormat="false" ht="12.1" hidden="false" customHeight="false" outlineLevel="0" collapsed="false">
      <c r="A143" s="26" t="n">
        <v>2138</v>
      </c>
      <c r="B143" s="44" t="n">
        <f aca="false">IF(A143&lt;1999,"",IF(A143&lt;=1999+T_1,1,IF(A143&lt;=1999+T_2,1-(A143-1999-T_1)*(A143-1999-T_1-1)/(2*(T_2-T_1)*(A143-1999)),(T_1+T_2+1)/(2*(A143-1999)))))*(A143-1999)</f>
        <v>8</v>
      </c>
    </row>
    <row r="144" customFormat="false" ht="12.1" hidden="false" customHeight="false" outlineLevel="0" collapsed="false">
      <c r="A144" s="26" t="n">
        <v>2139</v>
      </c>
      <c r="B144" s="44" t="n">
        <f aca="false">IF(A144&lt;1999,"",IF(A144&lt;=1999+T_1,1,IF(A144&lt;=1999+T_2,1-(A144-1999-T_1)*(A144-1999-T_1-1)/(2*(T_2-T_1)*(A144-1999)),(T_1+T_2+1)/(2*(A144-1999)))))*(A144-1999)</f>
        <v>8</v>
      </c>
    </row>
    <row r="145" customFormat="false" ht="12.1" hidden="false" customHeight="false" outlineLevel="0" collapsed="false">
      <c r="A145" s="26" t="n">
        <v>2140</v>
      </c>
      <c r="B145" s="44" t="n">
        <f aca="false">IF(A145&lt;1999,"",IF(A145&lt;=1999+T_1,1,IF(A145&lt;=1999+T_2,1-(A145-1999-T_1)*(A145-1999-T_1-1)/(2*(T_2-T_1)*(A145-1999)),(T_1+T_2+1)/(2*(A145-1999)))))*(A145-1999)</f>
        <v>8</v>
      </c>
    </row>
    <row r="146" customFormat="false" ht="12.1" hidden="false" customHeight="false" outlineLevel="0" collapsed="false">
      <c r="A146" s="26" t="n">
        <v>2141</v>
      </c>
      <c r="B146" s="44" t="n">
        <f aca="false">IF(A146&lt;1999,"",IF(A146&lt;=1999+T_1,1,IF(A146&lt;=1999+T_2,1-(A146-1999-T_1)*(A146-1999-T_1-1)/(2*(T_2-T_1)*(A146-1999)),(T_1+T_2+1)/(2*(A146-1999)))))*(A146-1999)</f>
        <v>8</v>
      </c>
    </row>
    <row r="147" customFormat="false" ht="12.1" hidden="false" customHeight="false" outlineLevel="0" collapsed="false">
      <c r="A147" s="26" t="n">
        <v>2142</v>
      </c>
      <c r="B147" s="44" t="n">
        <f aca="false">IF(A147&lt;1999,"",IF(A147&lt;=1999+T_1,1,IF(A147&lt;=1999+T_2,1-(A147-1999-T_1)*(A147-1999-T_1-1)/(2*(T_2-T_1)*(A147-1999)),(T_1+T_2+1)/(2*(A147-1999)))))*(A147-1999)</f>
        <v>8</v>
      </c>
    </row>
    <row r="148" customFormat="false" ht="12.1" hidden="false" customHeight="false" outlineLevel="0" collapsed="false">
      <c r="A148" s="26" t="n">
        <v>2143</v>
      </c>
      <c r="B148" s="44" t="n">
        <f aca="false">IF(A148&lt;1999,"",IF(A148&lt;=1999+T_1,1,IF(A148&lt;=1999+T_2,1-(A148-1999-T_1)*(A148-1999-T_1-1)/(2*(T_2-T_1)*(A148-1999)),(T_1+T_2+1)/(2*(A148-1999)))))*(A148-1999)</f>
        <v>8</v>
      </c>
    </row>
    <row r="149" customFormat="false" ht="12.1" hidden="false" customHeight="false" outlineLevel="0" collapsed="false">
      <c r="A149" s="26" t="n">
        <v>2144</v>
      </c>
      <c r="B149" s="44" t="n">
        <f aca="false">IF(A149&lt;1999,"",IF(A149&lt;=1999+T_1,1,IF(A149&lt;=1999+T_2,1-(A149-1999-T_1)*(A149-1999-T_1-1)/(2*(T_2-T_1)*(A149-1999)),(T_1+T_2+1)/(2*(A149-1999)))))*(A149-1999)</f>
        <v>8</v>
      </c>
    </row>
    <row r="150" customFormat="false" ht="12.1" hidden="false" customHeight="false" outlineLevel="0" collapsed="false">
      <c r="A150" s="26" t="n">
        <v>2145</v>
      </c>
      <c r="B150" s="44" t="n">
        <f aca="false">IF(A150&lt;1999,"",IF(A150&lt;=1999+T_1,1,IF(A150&lt;=1999+T_2,1-(A150-1999-T_1)*(A150-1999-T_1-1)/(2*(T_2-T_1)*(A150-1999)),(T_1+T_2+1)/(2*(A150-1999)))))*(A150-1999)</f>
        <v>8</v>
      </c>
    </row>
    <row r="151" customFormat="false" ht="12.1" hidden="false" customHeight="false" outlineLevel="0" collapsed="false">
      <c r="A151" s="26" t="n">
        <v>2146</v>
      </c>
      <c r="B151" s="44" t="n">
        <f aca="false">IF(A151&lt;1999,"",IF(A151&lt;=1999+T_1,1,IF(A151&lt;=1999+T_2,1-(A151-1999-T_1)*(A151-1999-T_1-1)/(2*(T_2-T_1)*(A151-1999)),(T_1+T_2+1)/(2*(A151-1999)))))*(A151-1999)</f>
        <v>8</v>
      </c>
    </row>
    <row r="152" customFormat="false" ht="12.1" hidden="false" customHeight="false" outlineLevel="0" collapsed="false">
      <c r="A152" s="26" t="n">
        <v>2147</v>
      </c>
      <c r="B152" s="44" t="n">
        <f aca="false">IF(A152&lt;1999,"",IF(A152&lt;=1999+T_1,1,IF(A152&lt;=1999+T_2,1-(A152-1999-T_1)*(A152-1999-T_1-1)/(2*(T_2-T_1)*(A152-1999)),(T_1+T_2+1)/(2*(A152-1999)))))*(A152-1999)</f>
        <v>8</v>
      </c>
    </row>
    <row r="153" customFormat="false" ht="12.1" hidden="false" customHeight="false" outlineLevel="0" collapsed="false">
      <c r="A153" s="26" t="n">
        <v>2148</v>
      </c>
      <c r="B153" s="44" t="n">
        <f aca="false">IF(A153&lt;1999,"",IF(A153&lt;=1999+T_1,1,IF(A153&lt;=1999+T_2,1-(A153-1999-T_1)*(A153-1999-T_1-1)/(2*(T_2-T_1)*(A153-1999)),(T_1+T_2+1)/(2*(A153-1999)))))*(A153-1999)</f>
        <v>8</v>
      </c>
    </row>
    <row r="154" customFormat="false" ht="12.1" hidden="false" customHeight="false" outlineLevel="0" collapsed="false">
      <c r="A154" s="26" t="n">
        <v>2149</v>
      </c>
      <c r="B154" s="44" t="n">
        <f aca="false">IF(A154&lt;1999,"",IF(A154&lt;=1999+T_1,1,IF(A154&lt;=1999+T_2,1-(A154-1999-T_1)*(A154-1999-T_1-1)/(2*(T_2-T_1)*(A154-1999)),(T_1+T_2+1)/(2*(A154-1999)))))*(A154-1999)</f>
        <v>8</v>
      </c>
    </row>
    <row r="155" customFormat="false" ht="12.1" hidden="false" customHeight="false" outlineLevel="0" collapsed="false">
      <c r="A155" s="26" t="n">
        <v>2150</v>
      </c>
      <c r="B155" s="44" t="n">
        <f aca="false">IF(A155&lt;1999,"",IF(A155&lt;=1999+T_1,1,IF(A155&lt;=1999+T_2,1-(A155-1999-T_1)*(A155-1999-T_1-1)/(2*(T_2-T_1)*(A155-1999)),(T_1+T_2+1)/(2*(A155-1999)))))*(A155-1999)</f>
        <v>8</v>
      </c>
    </row>
    <row r="156" customFormat="false" ht="12.1" hidden="false" customHeight="false" outlineLevel="0" collapsed="false">
      <c r="A156" s="26" t="n">
        <v>2151</v>
      </c>
      <c r="B156" s="44" t="n">
        <f aca="false">IF(A156&lt;1999,"",IF(A156&lt;=1999+T_1,1,IF(A156&lt;=1999+T_2,1-(A156-1999-T_1)*(A156-1999-T_1-1)/(2*(T_2-T_1)*(A156-1999)),(T_1+T_2+1)/(2*(A156-1999)))))*(A156-1999)</f>
        <v>8</v>
      </c>
    </row>
    <row r="157" customFormat="false" ht="12.1" hidden="false" customHeight="false" outlineLevel="0" collapsed="false">
      <c r="A157" s="26" t="n">
        <v>2152</v>
      </c>
      <c r="B157" s="44" t="n">
        <f aca="false">IF(A157&lt;1999,"",IF(A157&lt;=1999+T_1,1,IF(A157&lt;=1999+T_2,1-(A157-1999-T_1)*(A157-1999-T_1-1)/(2*(T_2-T_1)*(A157-1999)),(T_1+T_2+1)/(2*(A157-1999)))))*(A157-1999)</f>
        <v>8</v>
      </c>
    </row>
    <row r="158" customFormat="false" ht="12.1" hidden="false" customHeight="false" outlineLevel="0" collapsed="false">
      <c r="A158" s="26" t="n">
        <v>2153</v>
      </c>
      <c r="B158" s="44" t="n">
        <f aca="false">IF(A158&lt;1999,"",IF(A158&lt;=1999+T_1,1,IF(A158&lt;=1999+T_2,1-(A158-1999-T_1)*(A158-1999-T_1-1)/(2*(T_2-T_1)*(A158-1999)),(T_1+T_2+1)/(2*(A158-1999)))))*(A158-1999)</f>
        <v>8</v>
      </c>
    </row>
    <row r="159" customFormat="false" ht="12.1" hidden="false" customHeight="false" outlineLevel="0" collapsed="false">
      <c r="A159" s="26" t="n">
        <v>2154</v>
      </c>
      <c r="B159" s="44" t="n">
        <f aca="false">IF(A159&lt;1999,"",IF(A159&lt;=1999+T_1,1,IF(A159&lt;=1999+T_2,1-(A159-1999-T_1)*(A159-1999-T_1-1)/(2*(T_2-T_1)*(A159-1999)),(T_1+T_2+1)/(2*(A159-1999)))))*(A159-1999)</f>
        <v>8</v>
      </c>
    </row>
    <row r="160" customFormat="false" ht="12.1" hidden="false" customHeight="false" outlineLevel="0" collapsed="false">
      <c r="A160" s="26" t="n">
        <v>2155</v>
      </c>
      <c r="B160" s="44" t="n">
        <f aca="false">IF(A160&lt;1999,"",IF(A160&lt;=1999+T_1,1,IF(A160&lt;=1999+T_2,1-(A160-1999-T_1)*(A160-1999-T_1-1)/(2*(T_2-T_1)*(A160-1999)),(T_1+T_2+1)/(2*(A160-1999)))))*(A160-1999)</f>
        <v>8</v>
      </c>
    </row>
    <row r="161" customFormat="false" ht="12.1" hidden="false" customHeight="false" outlineLevel="0" collapsed="false">
      <c r="A161" s="26" t="n">
        <v>2156</v>
      </c>
      <c r="B161" s="44" t="n">
        <f aca="false">IF(A161&lt;1999,"",IF(A161&lt;=1999+T_1,1,IF(A161&lt;=1999+T_2,1-(A161-1999-T_1)*(A161-1999-T_1-1)/(2*(T_2-T_1)*(A161-1999)),(T_1+T_2+1)/(2*(A161-1999)))))*(A161-1999)</f>
        <v>8</v>
      </c>
    </row>
    <row r="162" customFormat="false" ht="12.1" hidden="false" customHeight="false" outlineLevel="0" collapsed="false">
      <c r="A162" s="26" t="n">
        <v>2157</v>
      </c>
      <c r="B162" s="44" t="n">
        <f aca="false">IF(A162&lt;1999,"",IF(A162&lt;=1999+T_1,1,IF(A162&lt;=1999+T_2,1-(A162-1999-T_1)*(A162-1999-T_1-1)/(2*(T_2-T_1)*(A162-1999)),(T_1+T_2+1)/(2*(A162-1999)))))*(A162-1999)</f>
        <v>8</v>
      </c>
    </row>
    <row r="163" customFormat="false" ht="12.1" hidden="false" customHeight="false" outlineLevel="0" collapsed="false">
      <c r="A163" s="26" t="n">
        <v>2158</v>
      </c>
      <c r="B163" s="44" t="n">
        <f aca="false">IF(A163&lt;1999,"",IF(A163&lt;=1999+T_1,1,IF(A163&lt;=1999+T_2,1-(A163-1999-T_1)*(A163-1999-T_1-1)/(2*(T_2-T_1)*(A163-1999)),(T_1+T_2+1)/(2*(A163-1999)))))*(A163-1999)</f>
        <v>8</v>
      </c>
    </row>
    <row r="164" customFormat="false" ht="12.1" hidden="false" customHeight="false" outlineLevel="0" collapsed="false">
      <c r="A164" s="26" t="n">
        <v>2159</v>
      </c>
      <c r="B164" s="44" t="n">
        <f aca="false">IF(A164&lt;1999,"",IF(A164&lt;=1999+T_1,1,IF(A164&lt;=1999+T_2,1-(A164-1999-T_1)*(A164-1999-T_1-1)/(2*(T_2-T_1)*(A164-1999)),(T_1+T_2+1)/(2*(A164-1999)))))*(A164-1999)</f>
        <v>8</v>
      </c>
    </row>
    <row r="165" customFormat="false" ht="12.1" hidden="false" customHeight="false" outlineLevel="0" collapsed="false">
      <c r="A165" s="26" t="n">
        <v>2160</v>
      </c>
      <c r="B165" s="44" t="n">
        <f aca="false">IF(A165&lt;1999,"",IF(A165&lt;=1999+T_1,1,IF(A165&lt;=1999+T_2,1-(A165-1999-T_1)*(A165-1999-T_1-1)/(2*(T_2-T_1)*(A165-1999)),(T_1+T_2+1)/(2*(A165-1999)))))*(A165-1999)</f>
        <v>8</v>
      </c>
    </row>
    <row r="166" customFormat="false" ht="12.1" hidden="false" customHeight="false" outlineLevel="0" collapsed="false">
      <c r="A166" s="26" t="n">
        <v>2161</v>
      </c>
      <c r="B166" s="44" t="n">
        <f aca="false">IF(A166&lt;1999,"",IF(A166&lt;=1999+T_1,1,IF(A166&lt;=1999+T_2,1-(A166-1999-T_1)*(A166-1999-T_1-1)/(2*(T_2-T_1)*(A166-1999)),(T_1+T_2+1)/(2*(A166-1999)))))*(A166-1999)</f>
        <v>8</v>
      </c>
    </row>
    <row r="167" customFormat="false" ht="12.1" hidden="false" customHeight="false" outlineLevel="0" collapsed="false">
      <c r="A167" s="26" t="n">
        <v>2162</v>
      </c>
      <c r="B167" s="44" t="n">
        <f aca="false">IF(A167&lt;1999,"",IF(A167&lt;=1999+T_1,1,IF(A167&lt;=1999+T_2,1-(A167-1999-T_1)*(A167-1999-T_1-1)/(2*(T_2-T_1)*(A167-1999)),(T_1+T_2+1)/(2*(A167-1999)))))*(A167-1999)</f>
        <v>8</v>
      </c>
    </row>
    <row r="168" customFormat="false" ht="12.1" hidden="false" customHeight="false" outlineLevel="0" collapsed="false">
      <c r="A168" s="26" t="n">
        <v>2163</v>
      </c>
      <c r="B168" s="44" t="n">
        <f aca="false">IF(A168&lt;1999,"",IF(A168&lt;=1999+T_1,1,IF(A168&lt;=1999+T_2,1-(A168-1999-T_1)*(A168-1999-T_1-1)/(2*(T_2-T_1)*(A168-1999)),(T_1+T_2+1)/(2*(A168-1999)))))*(A168-1999)</f>
        <v>8</v>
      </c>
    </row>
    <row r="169" customFormat="false" ht="12.1" hidden="false" customHeight="false" outlineLevel="0" collapsed="false">
      <c r="A169" s="26" t="n">
        <v>2164</v>
      </c>
      <c r="B169" s="44" t="n">
        <f aca="false">IF(A169&lt;1999,"",IF(A169&lt;=1999+T_1,1,IF(A169&lt;=1999+T_2,1-(A169-1999-T_1)*(A169-1999-T_1-1)/(2*(T_2-T_1)*(A169-1999)),(T_1+T_2+1)/(2*(A169-1999)))))*(A169-1999)</f>
        <v>8</v>
      </c>
    </row>
    <row r="170" customFormat="false" ht="12.1" hidden="false" customHeight="false" outlineLevel="0" collapsed="false">
      <c r="A170" s="26" t="n">
        <v>2165</v>
      </c>
      <c r="B170" s="44" t="n">
        <f aca="false">IF(A170&lt;1999,"",IF(A170&lt;=1999+T_1,1,IF(A170&lt;=1999+T_2,1-(A170-1999-T_1)*(A170-1999-T_1-1)/(2*(T_2-T_1)*(A170-1999)),(T_1+T_2+1)/(2*(A170-1999)))))*(A170-1999)</f>
        <v>8</v>
      </c>
    </row>
    <row r="171" customFormat="false" ht="12.1" hidden="false" customHeight="false" outlineLevel="0" collapsed="false">
      <c r="A171" s="26" t="n">
        <v>2166</v>
      </c>
      <c r="B171" s="44" t="n">
        <f aca="false">IF(A171&lt;1999,"",IF(A171&lt;=1999+T_1,1,IF(A171&lt;=1999+T_2,1-(A171-1999-T_1)*(A171-1999-T_1-1)/(2*(T_2-T_1)*(A171-1999)),(T_1+T_2+1)/(2*(A171-1999)))))*(A171-1999)</f>
        <v>8</v>
      </c>
    </row>
    <row r="172" customFormat="false" ht="12.1" hidden="false" customHeight="false" outlineLevel="0" collapsed="false">
      <c r="A172" s="26" t="n">
        <v>2167</v>
      </c>
      <c r="B172" s="44" t="n">
        <f aca="false">IF(A172&lt;1999,"",IF(A172&lt;=1999+T_1,1,IF(A172&lt;=1999+T_2,1-(A172-1999-T_1)*(A172-1999-T_1-1)/(2*(T_2-T_1)*(A172-1999)),(T_1+T_2+1)/(2*(A172-1999)))))*(A172-1999)</f>
        <v>8</v>
      </c>
    </row>
    <row r="173" customFormat="false" ht="12.1" hidden="false" customHeight="false" outlineLevel="0" collapsed="false">
      <c r="A173" s="26" t="n">
        <v>2168</v>
      </c>
      <c r="B173" s="44" t="n">
        <f aca="false">IF(A173&lt;1999,"",IF(A173&lt;=1999+T_1,1,IF(A173&lt;=1999+T_2,1-(A173-1999-T_1)*(A173-1999-T_1-1)/(2*(T_2-T_1)*(A173-1999)),(T_1+T_2+1)/(2*(A173-1999)))))*(A173-1999)</f>
        <v>8</v>
      </c>
    </row>
    <row r="174" customFormat="false" ht="12.1" hidden="false" customHeight="false" outlineLevel="0" collapsed="false">
      <c r="A174" s="26" t="n">
        <v>2169</v>
      </c>
      <c r="B174" s="44" t="n">
        <f aca="false">IF(A174&lt;1999,"",IF(A174&lt;=1999+T_1,1,IF(A174&lt;=1999+T_2,1-(A174-1999-T_1)*(A174-1999-T_1-1)/(2*(T_2-T_1)*(A174-1999)),(T_1+T_2+1)/(2*(A174-1999)))))*(A174-1999)</f>
        <v>8</v>
      </c>
    </row>
    <row r="175" customFormat="false" ht="12.1" hidden="false" customHeight="false" outlineLevel="0" collapsed="false">
      <c r="A175" s="26" t="n">
        <v>2170</v>
      </c>
      <c r="B175" s="44" t="n">
        <f aca="false">IF(A175&lt;1999,"",IF(A175&lt;=1999+T_1,1,IF(A175&lt;=1999+T_2,1-(A175-1999-T_1)*(A175-1999-T_1-1)/(2*(T_2-T_1)*(A175-1999)),(T_1+T_2+1)/(2*(A175-1999)))))*(A175-1999)</f>
        <v>8</v>
      </c>
    </row>
    <row r="176" customFormat="false" ht="12.1" hidden="false" customHeight="false" outlineLevel="0" collapsed="false">
      <c r="A176" s="26" t="n">
        <v>2171</v>
      </c>
      <c r="B176" s="44" t="n">
        <f aca="false">IF(A176&lt;1999,"",IF(A176&lt;=1999+T_1,1,IF(A176&lt;=1999+T_2,1-(A176-1999-T_1)*(A176-1999-T_1-1)/(2*(T_2-T_1)*(A176-1999)),(T_1+T_2+1)/(2*(A176-1999)))))*(A176-1999)</f>
        <v>8</v>
      </c>
    </row>
    <row r="177" customFormat="false" ht="12.1" hidden="false" customHeight="false" outlineLevel="0" collapsed="false">
      <c r="A177" s="26" t="n">
        <v>2172</v>
      </c>
      <c r="B177" s="44" t="n">
        <f aca="false">IF(A177&lt;1999,"",IF(A177&lt;=1999+T_1,1,IF(A177&lt;=1999+T_2,1-(A177-1999-T_1)*(A177-1999-T_1-1)/(2*(T_2-T_1)*(A177-1999)),(T_1+T_2+1)/(2*(A177-1999)))))*(A177-1999)</f>
        <v>8</v>
      </c>
    </row>
    <row r="178" customFormat="false" ht="12.1" hidden="false" customHeight="false" outlineLevel="0" collapsed="false">
      <c r="A178" s="26" t="n">
        <v>2173</v>
      </c>
      <c r="B178" s="44" t="n">
        <f aca="false">IF(A178&lt;1999,"",IF(A178&lt;=1999+T_1,1,IF(A178&lt;=1999+T_2,1-(A178-1999-T_1)*(A178-1999-T_1-1)/(2*(T_2-T_1)*(A178-1999)),(T_1+T_2+1)/(2*(A178-1999)))))*(A178-1999)</f>
        <v>8</v>
      </c>
    </row>
    <row r="179" customFormat="false" ht="12.1" hidden="false" customHeight="false" outlineLevel="0" collapsed="false">
      <c r="A179" s="26" t="n">
        <v>2174</v>
      </c>
      <c r="B179" s="44" t="n">
        <f aca="false">IF(A179&lt;1999,"",IF(A179&lt;=1999+T_1,1,IF(A179&lt;=1999+T_2,1-(A179-1999-T_1)*(A179-1999-T_1-1)/(2*(T_2-T_1)*(A179-1999)),(T_1+T_2+1)/(2*(A179-1999)))))*(A179-1999)</f>
        <v>8</v>
      </c>
    </row>
    <row r="180" customFormat="false" ht="12.1" hidden="false" customHeight="false" outlineLevel="0" collapsed="false">
      <c r="A180" s="26" t="n">
        <v>2175</v>
      </c>
      <c r="B180" s="44" t="n">
        <f aca="false">IF(A180&lt;1999,"",IF(A180&lt;=1999+T_1,1,IF(A180&lt;=1999+T_2,1-(A180-1999-T_1)*(A180-1999-T_1-1)/(2*(T_2-T_1)*(A180-1999)),(T_1+T_2+1)/(2*(A180-1999)))))*(A180-1999)</f>
        <v>8</v>
      </c>
    </row>
    <row r="181" customFormat="false" ht="12.1" hidden="false" customHeight="false" outlineLevel="0" collapsed="false">
      <c r="A181" s="26" t="n">
        <v>2176</v>
      </c>
      <c r="B181" s="44" t="n">
        <f aca="false">IF(A181&lt;1999,"",IF(A181&lt;=1999+T_1,1,IF(A181&lt;=1999+T_2,1-(A181-1999-T_1)*(A181-1999-T_1-1)/(2*(T_2-T_1)*(A181-1999)),(T_1+T_2+1)/(2*(A181-1999)))))*(A181-1999)</f>
        <v>8</v>
      </c>
    </row>
    <row r="182" customFormat="false" ht="12.1" hidden="false" customHeight="false" outlineLevel="0" collapsed="false">
      <c r="A182" s="26" t="n">
        <v>2177</v>
      </c>
      <c r="B182" s="44" t="n">
        <f aca="false">IF(A182&lt;1999,"",IF(A182&lt;=1999+T_1,1,IF(A182&lt;=1999+T_2,1-(A182-1999-T_1)*(A182-1999-T_1-1)/(2*(T_2-T_1)*(A182-1999)),(T_1+T_2+1)/(2*(A182-1999)))))*(A182-1999)</f>
        <v>8</v>
      </c>
    </row>
    <row r="183" customFormat="false" ht="12.1" hidden="false" customHeight="false" outlineLevel="0" collapsed="false">
      <c r="A183" s="26" t="n">
        <v>2178</v>
      </c>
      <c r="B183" s="44" t="n">
        <f aca="false">IF(A183&lt;1999,"",IF(A183&lt;=1999+T_1,1,IF(A183&lt;=1999+T_2,1-(A183-1999-T_1)*(A183-1999-T_1-1)/(2*(T_2-T_1)*(A183-1999)),(T_1+T_2+1)/(2*(A183-1999)))))*(A183-1999)</f>
        <v>8</v>
      </c>
    </row>
    <row r="184" customFormat="false" ht="12.1" hidden="false" customHeight="false" outlineLevel="0" collapsed="false">
      <c r="A184" s="26" t="n">
        <v>2179</v>
      </c>
      <c r="B184" s="44" t="n">
        <f aca="false">IF(A184&lt;1999,"",IF(A184&lt;=1999+T_1,1,IF(A184&lt;=1999+T_2,1-(A184-1999-T_1)*(A184-1999-T_1-1)/(2*(T_2-T_1)*(A184-1999)),(T_1+T_2+1)/(2*(A184-1999)))))*(A184-1999)</f>
        <v>8</v>
      </c>
    </row>
    <row r="185" customFormat="false" ht="12.1" hidden="false" customHeight="false" outlineLevel="0" collapsed="false">
      <c r="A185" s="26" t="n">
        <v>2180</v>
      </c>
      <c r="B185" s="44" t="n">
        <f aca="false">IF(A185&lt;1999,"",IF(A185&lt;=1999+T_1,1,IF(A185&lt;=1999+T_2,1-(A185-1999-T_1)*(A185-1999-T_1-1)/(2*(T_2-T_1)*(A185-1999)),(T_1+T_2+1)/(2*(A185-1999)))))*(A185-1999)</f>
        <v>8</v>
      </c>
    </row>
    <row r="186" customFormat="false" ht="12.1" hidden="false" customHeight="false" outlineLevel="0" collapsed="false">
      <c r="A186" s="26" t="n">
        <v>2181</v>
      </c>
      <c r="B186" s="44" t="n">
        <f aca="false">IF(A186&lt;1999,"",IF(A186&lt;=1999+T_1,1,IF(A186&lt;=1999+T_2,1-(A186-1999-T_1)*(A186-1999-T_1-1)/(2*(T_2-T_1)*(A186-1999)),(T_1+T_2+1)/(2*(A186-1999)))))*(A186-1999)</f>
        <v>8</v>
      </c>
    </row>
    <row r="187" customFormat="false" ht="12.1" hidden="false" customHeight="false" outlineLevel="0" collapsed="false">
      <c r="A187" s="26" t="n">
        <v>2182</v>
      </c>
      <c r="B187" s="44" t="n">
        <f aca="false">IF(A187&lt;1999,"",IF(A187&lt;=1999+T_1,1,IF(A187&lt;=1999+T_2,1-(A187-1999-T_1)*(A187-1999-T_1-1)/(2*(T_2-T_1)*(A187-1999)),(T_1+T_2+1)/(2*(A187-1999)))))*(A187-1999)</f>
        <v>8</v>
      </c>
    </row>
    <row r="188" customFormat="false" ht="12.1" hidden="false" customHeight="false" outlineLevel="0" collapsed="false">
      <c r="A188" s="26" t="n">
        <v>2183</v>
      </c>
      <c r="B188" s="44" t="n">
        <f aca="false">IF(A188&lt;1999,"",IF(A188&lt;=1999+T_1,1,IF(A188&lt;=1999+T_2,1-(A188-1999-T_1)*(A188-1999-T_1-1)/(2*(T_2-T_1)*(A188-1999)),(T_1+T_2+1)/(2*(A188-1999)))))*(A188-1999)</f>
        <v>8</v>
      </c>
    </row>
    <row r="189" customFormat="false" ht="12.1" hidden="false" customHeight="false" outlineLevel="0" collapsed="false">
      <c r="A189" s="26" t="n">
        <v>2184</v>
      </c>
      <c r="B189" s="44" t="n">
        <f aca="false">IF(A189&lt;1999,"",IF(A189&lt;=1999+T_1,1,IF(A189&lt;=1999+T_2,1-(A189-1999-T_1)*(A189-1999-T_1-1)/(2*(T_2-T_1)*(A189-1999)),(T_1+T_2+1)/(2*(A189-1999)))))*(A189-1999)</f>
        <v>8</v>
      </c>
    </row>
    <row r="190" customFormat="false" ht="12.1" hidden="false" customHeight="false" outlineLevel="0" collapsed="false">
      <c r="A190" s="26" t="n">
        <v>2185</v>
      </c>
      <c r="B190" s="44" t="n">
        <f aca="false">IF(A190&lt;1999,"",IF(A190&lt;=1999+T_1,1,IF(A190&lt;=1999+T_2,1-(A190-1999-T_1)*(A190-1999-T_1-1)/(2*(T_2-T_1)*(A190-1999)),(T_1+T_2+1)/(2*(A190-1999)))))*(A190-1999)</f>
        <v>8</v>
      </c>
    </row>
    <row r="191" customFormat="false" ht="12.1" hidden="false" customHeight="false" outlineLevel="0" collapsed="false">
      <c r="A191" s="26" t="n">
        <v>2186</v>
      </c>
      <c r="B191" s="44" t="n">
        <f aca="false">IF(A191&lt;1999,"",IF(A191&lt;=1999+T_1,1,IF(A191&lt;=1999+T_2,1-(A191-1999-T_1)*(A191-1999-T_1-1)/(2*(T_2-T_1)*(A191-1999)),(T_1+T_2+1)/(2*(A191-1999)))))*(A191-1999)</f>
        <v>8</v>
      </c>
    </row>
    <row r="192" customFormat="false" ht="12.1" hidden="false" customHeight="false" outlineLevel="0" collapsed="false">
      <c r="A192" s="26" t="n">
        <v>2187</v>
      </c>
      <c r="B192" s="44" t="n">
        <f aca="false">IF(A192&lt;1999,"",IF(A192&lt;=1999+T_1,1,IF(A192&lt;=1999+T_2,1-(A192-1999-T_1)*(A192-1999-T_1-1)/(2*(T_2-T_1)*(A192-1999)),(T_1+T_2+1)/(2*(A192-1999)))))*(A192-1999)</f>
        <v>8</v>
      </c>
    </row>
    <row r="193" customFormat="false" ht="12.1" hidden="false" customHeight="false" outlineLevel="0" collapsed="false">
      <c r="A193" s="26" t="n">
        <v>2188</v>
      </c>
      <c r="B193" s="44" t="n">
        <f aca="false">IF(A193&lt;1999,"",IF(A193&lt;=1999+T_1,1,IF(A193&lt;=1999+T_2,1-(A193-1999-T_1)*(A193-1999-T_1-1)/(2*(T_2-T_1)*(A193-1999)),(T_1+T_2+1)/(2*(A193-1999)))))*(A193-1999)</f>
        <v>8</v>
      </c>
    </row>
    <row r="194" customFormat="false" ht="12.1" hidden="false" customHeight="false" outlineLevel="0" collapsed="false">
      <c r="A194" s="26" t="n">
        <v>2189</v>
      </c>
      <c r="B194" s="44" t="n">
        <f aca="false">IF(A194&lt;1999,"",IF(A194&lt;=1999+T_1,1,IF(A194&lt;=1999+T_2,1-(A194-1999-T_1)*(A194-1999-T_1-1)/(2*(T_2-T_1)*(A194-1999)),(T_1+T_2+1)/(2*(A194-1999)))))*(A194-1999)</f>
        <v>8</v>
      </c>
    </row>
    <row r="195" customFormat="false" ht="12.1" hidden="false" customHeight="false" outlineLevel="0" collapsed="false">
      <c r="A195" s="26" t="n">
        <v>2190</v>
      </c>
      <c r="B195" s="44" t="n">
        <f aca="false">IF(A195&lt;1999,"",IF(A195&lt;=1999+T_1,1,IF(A195&lt;=1999+T_2,1-(A195-1999-T_1)*(A195-1999-T_1-1)/(2*(T_2-T_1)*(A195-1999)),(T_1+T_2+1)/(2*(A195-1999)))))*(A195-1999)</f>
        <v>8</v>
      </c>
    </row>
    <row r="196" customFormat="false" ht="12.1" hidden="false" customHeight="false" outlineLevel="0" collapsed="false">
      <c r="A196" s="26" t="n">
        <v>2191</v>
      </c>
      <c r="B196" s="44" t="n">
        <f aca="false">IF(A196&lt;1999,"",IF(A196&lt;=1999+T_1,1,IF(A196&lt;=1999+T_2,1-(A196-1999-T_1)*(A196-1999-T_1-1)/(2*(T_2-T_1)*(A196-1999)),(T_1+T_2+1)/(2*(A196-1999)))))*(A196-1999)</f>
        <v>8</v>
      </c>
    </row>
    <row r="197" customFormat="false" ht="12.1" hidden="false" customHeight="false" outlineLevel="0" collapsed="false">
      <c r="A197" s="26" t="n">
        <v>2192</v>
      </c>
      <c r="B197" s="44" t="n">
        <f aca="false">IF(A197&lt;1999,"",IF(A197&lt;=1999+T_1,1,IF(A197&lt;=1999+T_2,1-(A197-1999-T_1)*(A197-1999-T_1-1)/(2*(T_2-T_1)*(A197-1999)),(T_1+T_2+1)/(2*(A197-1999)))))*(A197-1999)</f>
        <v>8</v>
      </c>
    </row>
    <row r="198" customFormat="false" ht="12.1" hidden="false" customHeight="false" outlineLevel="0" collapsed="false">
      <c r="A198" s="26" t="n">
        <v>2193</v>
      </c>
      <c r="B198" s="44" t="n">
        <f aca="false">IF(A198&lt;1999,"",IF(A198&lt;=1999+T_1,1,IF(A198&lt;=1999+T_2,1-(A198-1999-T_1)*(A198-1999-T_1-1)/(2*(T_2-T_1)*(A198-1999)),(T_1+T_2+1)/(2*(A198-1999)))))*(A198-1999)</f>
        <v>8</v>
      </c>
    </row>
    <row r="199" customFormat="false" ht="12.1" hidden="false" customHeight="false" outlineLevel="0" collapsed="false">
      <c r="A199" s="26" t="n">
        <v>2194</v>
      </c>
      <c r="B199" s="44" t="n">
        <f aca="false">IF(A199&lt;1999,"",IF(A199&lt;=1999+T_1,1,IF(A199&lt;=1999+T_2,1-(A199-1999-T_1)*(A199-1999-T_1-1)/(2*(T_2-T_1)*(A199-1999)),(T_1+T_2+1)/(2*(A199-1999)))))*(A199-1999)</f>
        <v>8</v>
      </c>
    </row>
    <row r="200" customFormat="false" ht="12.1" hidden="false" customHeight="false" outlineLevel="0" collapsed="false">
      <c r="A200" s="26" t="n">
        <v>2195</v>
      </c>
      <c r="B200" s="44" t="n">
        <f aca="false">IF(A200&lt;1999,"",IF(A200&lt;=1999+T_1,1,IF(A200&lt;=1999+T_2,1-(A200-1999-T_1)*(A200-1999-T_1-1)/(2*(T_2-T_1)*(A200-1999)),(T_1+T_2+1)/(2*(A200-1999)))))*(A200-1999)</f>
        <v>8</v>
      </c>
    </row>
    <row r="201" customFormat="false" ht="12.1" hidden="false" customHeight="false" outlineLevel="0" collapsed="false">
      <c r="A201" s="26" t="n">
        <v>2196</v>
      </c>
      <c r="B201" s="44" t="n">
        <f aca="false">IF(A201&lt;1999,"",IF(A201&lt;=1999+T_1,1,IF(A201&lt;=1999+T_2,1-(A201-1999-T_1)*(A201-1999-T_1-1)/(2*(T_2-T_1)*(A201-1999)),(T_1+T_2+1)/(2*(A201-1999)))))*(A201-1999)</f>
        <v>8</v>
      </c>
    </row>
    <row r="202" customFormat="false" ht="12.1" hidden="false" customHeight="false" outlineLevel="0" collapsed="false">
      <c r="A202" s="26" t="n">
        <v>2197</v>
      </c>
      <c r="B202" s="44" t="n">
        <f aca="false">IF(A202&lt;1999,"",IF(A202&lt;=1999+T_1,1,IF(A202&lt;=1999+T_2,1-(A202-1999-T_1)*(A202-1999-T_1-1)/(2*(T_2-T_1)*(A202-1999)),(T_1+T_2+1)/(2*(A202-1999)))))*(A202-1999)</f>
        <v>8</v>
      </c>
    </row>
    <row r="203" customFormat="false" ht="12.1" hidden="false" customHeight="false" outlineLevel="0" collapsed="false">
      <c r="A203" s="26" t="n">
        <v>2198</v>
      </c>
      <c r="B203" s="44" t="n">
        <f aca="false">IF(A203&lt;1999,"",IF(A203&lt;=1999+T_1,1,IF(A203&lt;=1999+T_2,1-(A203-1999-T_1)*(A203-1999-T_1-1)/(2*(T_2-T_1)*(A203-1999)),(T_1+T_2+1)/(2*(A203-1999)))))*(A203-1999)</f>
        <v>8</v>
      </c>
    </row>
    <row r="204" customFormat="false" ht="12.1" hidden="false" customHeight="false" outlineLevel="0" collapsed="false">
      <c r="A204" s="26" t="n">
        <v>2199</v>
      </c>
      <c r="B204" s="44" t="n">
        <f aca="false">IF(A204&lt;1999,"",IF(A204&lt;=1999+T_1,1,IF(A204&lt;=1999+T_2,1-(A204-1999-T_1)*(A204-1999-T_1-1)/(2*(T_2-T_1)*(A204-1999)),(T_1+T_2+1)/(2*(A204-1999)))))*(A204-1999)</f>
        <v>8</v>
      </c>
    </row>
    <row r="205" customFormat="false" ht="12.1" hidden="false" customHeight="false" outlineLevel="0" collapsed="false">
      <c r="A205" s="26" t="n">
        <v>2200</v>
      </c>
      <c r="B205" s="44" t="n">
        <f aca="false">IF(A205&lt;1999,"",IF(A205&lt;=1999+T_1,1,IF(A205&lt;=1999+T_2,1-(A205-1999-T_1)*(A205-1999-T_1-1)/(2*(T_2-T_1)*(A205-1999)),(T_1+T_2+1)/(2*(A205-1999)))))*(A205-1999)</f>
        <v>8</v>
      </c>
    </row>
  </sheetData>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25"/>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U20" activeCellId="0" sqref="U20"/>
    </sheetView>
  </sheetViews>
  <sheetFormatPr defaultRowHeight="12.75"/>
  <cols>
    <col collapsed="false" hidden="false" max="1" min="1" style="4" width="5.27551020408163"/>
    <col collapsed="false" hidden="false" max="7" min="2" style="4" width="10.9897959183673"/>
    <col collapsed="false" hidden="false" max="257" min="8" style="4" width="11.0408163265306"/>
  </cols>
  <sheetData>
    <row r="1" customFormat="false" ht="12.65" hidden="false" customHeight="false" outlineLevel="0" collapsed="false">
      <c r="A1" s="11"/>
      <c r="B1" s="11" t="s">
        <v>50</v>
      </c>
      <c r="C1" s="11" t="s">
        <v>50</v>
      </c>
      <c r="D1" s="11" t="s">
        <v>50</v>
      </c>
      <c r="E1" s="11" t="s">
        <v>50</v>
      </c>
      <c r="F1" s="11" t="s">
        <v>50</v>
      </c>
      <c r="G1" s="11" t="s">
        <v>50</v>
      </c>
    </row>
    <row r="2" s="31" customFormat="true" ht="12.65" hidden="false" customHeight="false" outlineLevel="0" collapsed="false">
      <c r="A2" s="11"/>
      <c r="B2" s="11" t="s">
        <v>1</v>
      </c>
      <c r="C2" s="11" t="s">
        <v>1</v>
      </c>
      <c r="D2" s="11" t="s">
        <v>2</v>
      </c>
      <c r="E2" s="11" t="s">
        <v>2</v>
      </c>
      <c r="F2" s="11" t="s">
        <v>3</v>
      </c>
      <c r="G2" s="11" t="s">
        <v>3</v>
      </c>
    </row>
    <row r="3" customFormat="false" ht="12.65" hidden="false" customHeight="false" outlineLevel="0" collapsed="false">
      <c r="A3" s="11" t="s">
        <v>33</v>
      </c>
      <c r="B3" s="11" t="s">
        <v>34</v>
      </c>
      <c r="C3" s="11" t="s">
        <v>35</v>
      </c>
      <c r="D3" s="11" t="s">
        <v>34</v>
      </c>
      <c r="E3" s="11" t="s">
        <v>35</v>
      </c>
      <c r="F3" s="11" t="s">
        <v>34</v>
      </c>
      <c r="G3" s="11" t="s">
        <v>35</v>
      </c>
    </row>
    <row r="4" customFormat="false" ht="12.65" hidden="false" customHeight="false" outlineLevel="0" collapsed="false">
      <c r="A4" s="45" t="n">
        <v>0</v>
      </c>
      <c r="B4" s="33" t="n">
        <v>9.2E-005</v>
      </c>
      <c r="C4" s="33" t="n">
        <v>7.3E-005</v>
      </c>
      <c r="D4" s="33" t="n">
        <v>9.2E-005</v>
      </c>
      <c r="E4" s="33" t="n">
        <v>7.3E-005</v>
      </c>
      <c r="F4" s="33" t="n">
        <v>8.3E-005</v>
      </c>
      <c r="G4" s="33" t="n">
        <v>6.6E-005</v>
      </c>
    </row>
    <row r="5" customFormat="false" ht="12.65" hidden="false" customHeight="false" outlineLevel="0" collapsed="false">
      <c r="A5" s="45" t="n">
        <v>1</v>
      </c>
      <c r="B5" s="33" t="n">
        <v>9.2E-005</v>
      </c>
      <c r="C5" s="33" t="n">
        <v>7.3E-005</v>
      </c>
      <c r="D5" s="33" t="n">
        <v>9.2E-005</v>
      </c>
      <c r="E5" s="33" t="n">
        <v>7.3E-005</v>
      </c>
      <c r="F5" s="33" t="n">
        <v>8.3E-005</v>
      </c>
      <c r="G5" s="33" t="n">
        <v>6.6E-005</v>
      </c>
    </row>
    <row r="6" customFormat="false" ht="12.65" hidden="false" customHeight="false" outlineLevel="0" collapsed="false">
      <c r="A6" s="45" t="n">
        <v>2</v>
      </c>
      <c r="B6" s="33" t="n">
        <v>9.2E-005</v>
      </c>
      <c r="C6" s="33" t="n">
        <v>7.3E-005</v>
      </c>
      <c r="D6" s="33" t="n">
        <v>9.2E-005</v>
      </c>
      <c r="E6" s="33" t="n">
        <v>7.3E-005</v>
      </c>
      <c r="F6" s="33" t="n">
        <v>8.3E-005</v>
      </c>
      <c r="G6" s="33" t="n">
        <v>6.6E-005</v>
      </c>
    </row>
    <row r="7" customFormat="false" ht="12.65" hidden="false" customHeight="false" outlineLevel="0" collapsed="false">
      <c r="A7" s="45" t="n">
        <v>3</v>
      </c>
      <c r="B7" s="33" t="n">
        <v>9.2E-005</v>
      </c>
      <c r="C7" s="33" t="n">
        <v>7.3E-005</v>
      </c>
      <c r="D7" s="33" t="n">
        <v>9.2E-005</v>
      </c>
      <c r="E7" s="33" t="n">
        <v>7.3E-005</v>
      </c>
      <c r="F7" s="33" t="n">
        <v>8.3E-005</v>
      </c>
      <c r="G7" s="33" t="n">
        <v>6.6E-005</v>
      </c>
    </row>
    <row r="8" customFormat="false" ht="12.65" hidden="false" customHeight="false" outlineLevel="0" collapsed="false">
      <c r="A8" s="45" t="n">
        <v>4</v>
      </c>
      <c r="B8" s="33" t="n">
        <v>9.2E-005</v>
      </c>
      <c r="C8" s="33" t="n">
        <v>7.3E-005</v>
      </c>
      <c r="D8" s="33" t="n">
        <v>9.2E-005</v>
      </c>
      <c r="E8" s="33" t="n">
        <v>7.3E-005</v>
      </c>
      <c r="F8" s="33" t="n">
        <v>8.3E-005</v>
      </c>
      <c r="G8" s="33" t="n">
        <v>6.6E-005</v>
      </c>
    </row>
    <row r="9" customFormat="false" ht="12.65" hidden="false" customHeight="false" outlineLevel="0" collapsed="false">
      <c r="A9" s="45" t="n">
        <v>5</v>
      </c>
      <c r="B9" s="33" t="n">
        <v>9.2E-005</v>
      </c>
      <c r="C9" s="33" t="n">
        <v>7.3E-005</v>
      </c>
      <c r="D9" s="33" t="n">
        <v>9.2E-005</v>
      </c>
      <c r="E9" s="33" t="n">
        <v>7.3E-005</v>
      </c>
      <c r="F9" s="33" t="n">
        <v>8.3E-005</v>
      </c>
      <c r="G9" s="33" t="n">
        <v>6.6E-005</v>
      </c>
    </row>
    <row r="10" customFormat="false" ht="12.65" hidden="false" customHeight="false" outlineLevel="0" collapsed="false">
      <c r="A10" s="45" t="n">
        <v>6</v>
      </c>
      <c r="B10" s="33" t="n">
        <v>9.2E-005</v>
      </c>
      <c r="C10" s="33" t="n">
        <v>7.3E-005</v>
      </c>
      <c r="D10" s="33" t="n">
        <v>9.2E-005</v>
      </c>
      <c r="E10" s="33" t="n">
        <v>7.3E-005</v>
      </c>
      <c r="F10" s="33" t="n">
        <v>8.3E-005</v>
      </c>
      <c r="G10" s="33" t="n">
        <v>6.6E-005</v>
      </c>
    </row>
    <row r="11" customFormat="false" ht="12.65" hidden="false" customHeight="false" outlineLevel="0" collapsed="false">
      <c r="A11" s="45" t="n">
        <v>7</v>
      </c>
      <c r="B11" s="33" t="n">
        <v>9.2E-005</v>
      </c>
      <c r="C11" s="33" t="n">
        <v>7.3E-005</v>
      </c>
      <c r="D11" s="33" t="n">
        <v>9.2E-005</v>
      </c>
      <c r="E11" s="33" t="n">
        <v>7.3E-005</v>
      </c>
      <c r="F11" s="33" t="n">
        <v>8.3E-005</v>
      </c>
      <c r="G11" s="33" t="n">
        <v>6.6E-005</v>
      </c>
    </row>
    <row r="12" customFormat="false" ht="12.65" hidden="false" customHeight="false" outlineLevel="0" collapsed="false">
      <c r="A12" s="45" t="n">
        <v>8</v>
      </c>
      <c r="B12" s="33" t="n">
        <v>9.2E-005</v>
      </c>
      <c r="C12" s="33" t="n">
        <v>7.3E-005</v>
      </c>
      <c r="D12" s="33" t="n">
        <v>9.2E-005</v>
      </c>
      <c r="E12" s="33" t="n">
        <v>7.3E-005</v>
      </c>
      <c r="F12" s="33" t="n">
        <v>8.3E-005</v>
      </c>
      <c r="G12" s="33" t="n">
        <v>6.6E-005</v>
      </c>
    </row>
    <row r="13" customFormat="false" ht="12.65" hidden="false" customHeight="false" outlineLevel="0" collapsed="false">
      <c r="A13" s="45" t="n">
        <v>9</v>
      </c>
      <c r="B13" s="33" t="n">
        <v>9.2E-005</v>
      </c>
      <c r="C13" s="33" t="n">
        <v>7.3E-005</v>
      </c>
      <c r="D13" s="33" t="n">
        <v>9.2E-005</v>
      </c>
      <c r="E13" s="33" t="n">
        <v>7.3E-005</v>
      </c>
      <c r="F13" s="33" t="n">
        <v>8.3E-005</v>
      </c>
      <c r="G13" s="33" t="n">
        <v>6.6E-005</v>
      </c>
    </row>
    <row r="14" customFormat="false" ht="12.65" hidden="false" customHeight="false" outlineLevel="0" collapsed="false">
      <c r="A14" s="45" t="n">
        <v>10</v>
      </c>
      <c r="B14" s="33" t="n">
        <v>9.2E-005</v>
      </c>
      <c r="C14" s="33" t="n">
        <v>7.3E-005</v>
      </c>
      <c r="D14" s="33" t="n">
        <v>9.2E-005</v>
      </c>
      <c r="E14" s="33" t="n">
        <v>7.3E-005</v>
      </c>
      <c r="F14" s="33" t="n">
        <v>8.3E-005</v>
      </c>
      <c r="G14" s="33" t="n">
        <v>6.6E-005</v>
      </c>
    </row>
    <row r="15" customFormat="false" ht="12.65" hidden="false" customHeight="false" outlineLevel="0" collapsed="false">
      <c r="A15" s="45" t="n">
        <v>11</v>
      </c>
      <c r="B15" s="33" t="n">
        <v>0.000109</v>
      </c>
      <c r="C15" s="33" t="n">
        <v>7.9E-005</v>
      </c>
      <c r="D15" s="33" t="n">
        <v>0.000109</v>
      </c>
      <c r="E15" s="33" t="n">
        <v>7.9E-005</v>
      </c>
      <c r="F15" s="33" t="n">
        <v>9.8E-005</v>
      </c>
      <c r="G15" s="33" t="n">
        <v>7.1E-005</v>
      </c>
    </row>
    <row r="16" customFormat="false" ht="12.65" hidden="false" customHeight="false" outlineLevel="0" collapsed="false">
      <c r="A16" s="45" t="n">
        <v>12</v>
      </c>
      <c r="B16" s="33" t="n">
        <v>0.000115</v>
      </c>
      <c r="C16" s="33" t="n">
        <v>8.3E-005</v>
      </c>
      <c r="D16" s="33" t="n">
        <v>0.000115</v>
      </c>
      <c r="E16" s="33" t="n">
        <v>8.3E-005</v>
      </c>
      <c r="F16" s="33" t="n">
        <v>0.000104</v>
      </c>
      <c r="G16" s="33" t="n">
        <v>7.5E-005</v>
      </c>
    </row>
    <row r="17" customFormat="false" ht="12.65" hidden="false" customHeight="false" outlineLevel="0" collapsed="false">
      <c r="A17" s="45" t="n">
        <v>13</v>
      </c>
      <c r="B17" s="33" t="n">
        <v>0.000127</v>
      </c>
      <c r="C17" s="33" t="n">
        <v>8.8E-005</v>
      </c>
      <c r="D17" s="33" t="n">
        <v>0.000127</v>
      </c>
      <c r="E17" s="33" t="n">
        <v>8.8E-005</v>
      </c>
      <c r="F17" s="33" t="n">
        <v>0.000114</v>
      </c>
      <c r="G17" s="33" t="n">
        <v>7.9E-005</v>
      </c>
    </row>
    <row r="18" customFormat="false" ht="12.65" hidden="false" customHeight="false" outlineLevel="0" collapsed="false">
      <c r="A18" s="45" t="n">
        <v>14</v>
      </c>
      <c r="B18" s="33" t="n">
        <v>0.000155</v>
      </c>
      <c r="C18" s="33" t="n">
        <v>0.000102</v>
      </c>
      <c r="D18" s="33" t="n">
        <v>0.000155</v>
      </c>
      <c r="E18" s="33" t="n">
        <v>0.000102</v>
      </c>
      <c r="F18" s="33" t="n">
        <v>0.00014</v>
      </c>
      <c r="G18" s="33" t="n">
        <v>9.2E-005</v>
      </c>
    </row>
    <row r="19" customFormat="false" ht="12.65" hidden="false" customHeight="false" outlineLevel="0" collapsed="false">
      <c r="A19" s="45" t="n">
        <v>15</v>
      </c>
      <c r="B19" s="33" t="n">
        <v>0.000214</v>
      </c>
      <c r="C19" s="33" t="n">
        <v>0.000134</v>
      </c>
      <c r="D19" s="33" t="n">
        <v>0.000214</v>
      </c>
      <c r="E19" s="33" t="n">
        <v>0.000134</v>
      </c>
      <c r="F19" s="33" t="n">
        <v>0.000192</v>
      </c>
      <c r="G19" s="33" t="n">
        <v>0.00012</v>
      </c>
    </row>
    <row r="20" customFormat="false" ht="12.65" hidden="false" customHeight="false" outlineLevel="0" collapsed="false">
      <c r="A20" s="45" t="n">
        <v>16</v>
      </c>
      <c r="B20" s="33" t="n">
        <v>0.000307</v>
      </c>
      <c r="C20" s="33" t="n">
        <v>0.000161</v>
      </c>
      <c r="D20" s="33" t="n">
        <v>0.000307</v>
      </c>
      <c r="E20" s="33" t="n">
        <v>0.000161</v>
      </c>
      <c r="F20" s="33" t="n">
        <v>0.000276</v>
      </c>
      <c r="G20" s="33" t="n">
        <v>0.000144</v>
      </c>
    </row>
    <row r="21" customFormat="false" ht="12.65" hidden="false" customHeight="false" outlineLevel="0" collapsed="false">
      <c r="A21" s="45" t="n">
        <v>17</v>
      </c>
      <c r="B21" s="33" t="n">
        <v>0.000405</v>
      </c>
      <c r="C21" s="33" t="n">
        <v>0.000185</v>
      </c>
      <c r="D21" s="33" t="n">
        <v>0.000405</v>
      </c>
      <c r="E21" s="33" t="n">
        <v>0.000185</v>
      </c>
      <c r="F21" s="33" t="n">
        <v>0.000364</v>
      </c>
      <c r="G21" s="33" t="n">
        <v>0.000166</v>
      </c>
    </row>
    <row r="22" customFormat="false" ht="12.65" hidden="false" customHeight="false" outlineLevel="0" collapsed="false">
      <c r="A22" s="45" t="n">
        <v>18</v>
      </c>
      <c r="B22" s="33" t="n">
        <v>0.000663</v>
      </c>
      <c r="C22" s="33" t="n">
        <v>0.000223</v>
      </c>
      <c r="D22" s="33" t="n">
        <v>0.000663</v>
      </c>
      <c r="E22" s="33" t="n">
        <v>0.000223</v>
      </c>
      <c r="F22" s="33" t="n">
        <v>0.000596</v>
      </c>
      <c r="G22" s="33" t="n">
        <v>0.000201</v>
      </c>
    </row>
    <row r="23" customFormat="false" ht="12.65" hidden="false" customHeight="false" outlineLevel="0" collapsed="false">
      <c r="A23" s="45" t="n">
        <v>19</v>
      </c>
      <c r="B23" s="33" t="n">
        <v>0.000665</v>
      </c>
      <c r="C23" s="33" t="n">
        <v>0.000223</v>
      </c>
      <c r="D23" s="33" t="n">
        <v>0.000665</v>
      </c>
      <c r="E23" s="33" t="n">
        <v>0.000223</v>
      </c>
      <c r="F23" s="33" t="n">
        <v>0.000598</v>
      </c>
      <c r="G23" s="33" t="n">
        <v>0.000201</v>
      </c>
    </row>
    <row r="24" customFormat="false" ht="12.65" hidden="false" customHeight="false" outlineLevel="0" collapsed="false">
      <c r="A24" s="45" t="n">
        <v>20</v>
      </c>
      <c r="B24" s="33" t="n">
        <v>0.000665</v>
      </c>
      <c r="C24" s="33" t="n">
        <v>0.000223</v>
      </c>
      <c r="D24" s="33" t="n">
        <v>0.000665</v>
      </c>
      <c r="E24" s="33" t="n">
        <v>0.000223</v>
      </c>
      <c r="F24" s="33" t="n">
        <v>0.000598</v>
      </c>
      <c r="G24" s="33" t="n">
        <v>0.000201</v>
      </c>
    </row>
    <row r="25" customFormat="false" ht="12.65" hidden="false" customHeight="false" outlineLevel="0" collapsed="false">
      <c r="A25" s="45" t="n">
        <v>21</v>
      </c>
      <c r="B25" s="33" t="n">
        <v>0.000665</v>
      </c>
      <c r="C25" s="33" t="n">
        <v>0.000223</v>
      </c>
      <c r="D25" s="33" t="n">
        <v>0.000665</v>
      </c>
      <c r="E25" s="33" t="n">
        <v>0.000223</v>
      </c>
      <c r="F25" s="33" t="n">
        <v>0.000598</v>
      </c>
      <c r="G25" s="33" t="n">
        <v>0.000201</v>
      </c>
    </row>
    <row r="26" customFormat="false" ht="12.65" hidden="false" customHeight="false" outlineLevel="0" collapsed="false">
      <c r="A26" s="45" t="n">
        <v>22</v>
      </c>
      <c r="B26" s="33" t="n">
        <v>0.000665</v>
      </c>
      <c r="C26" s="33" t="n">
        <v>0.000223</v>
      </c>
      <c r="D26" s="33" t="n">
        <v>0.000665</v>
      </c>
      <c r="E26" s="33" t="n">
        <v>0.000223</v>
      </c>
      <c r="F26" s="33" t="n">
        <v>0.000598</v>
      </c>
      <c r="G26" s="33" t="n">
        <v>0.000201</v>
      </c>
    </row>
    <row r="27" customFormat="false" ht="12.65" hidden="false" customHeight="false" outlineLevel="0" collapsed="false">
      <c r="A27" s="45" t="n">
        <v>23</v>
      </c>
      <c r="B27" s="33" t="n">
        <v>0.000665</v>
      </c>
      <c r="C27" s="33" t="n">
        <v>0.000223</v>
      </c>
      <c r="D27" s="33" t="n">
        <v>0.000665</v>
      </c>
      <c r="E27" s="33" t="n">
        <v>0.000223</v>
      </c>
      <c r="F27" s="33" t="n">
        <v>0.000598</v>
      </c>
      <c r="G27" s="33" t="n">
        <v>0.000201</v>
      </c>
    </row>
    <row r="28" customFormat="false" ht="12.65" hidden="false" customHeight="false" outlineLevel="0" collapsed="false">
      <c r="A28" s="45" t="n">
        <v>24</v>
      </c>
      <c r="B28" s="33" t="n">
        <v>0.000665</v>
      </c>
      <c r="C28" s="33" t="n">
        <v>0.000246</v>
      </c>
      <c r="D28" s="33" t="n">
        <v>0.000665</v>
      </c>
      <c r="E28" s="33" t="n">
        <v>0.000246</v>
      </c>
      <c r="F28" s="33" t="n">
        <v>0.000598</v>
      </c>
      <c r="G28" s="33" t="n">
        <v>0.000222</v>
      </c>
    </row>
    <row r="29" customFormat="false" ht="12.65" hidden="false" customHeight="false" outlineLevel="0" collapsed="false">
      <c r="A29" s="45" t="n">
        <v>25</v>
      </c>
      <c r="B29" s="33" t="n">
        <v>0.000665</v>
      </c>
      <c r="C29" s="33" t="n">
        <v>0.00025</v>
      </c>
      <c r="D29" s="33" t="n">
        <v>0.000665</v>
      </c>
      <c r="E29" s="33" t="n">
        <v>0.00025</v>
      </c>
      <c r="F29" s="33" t="n">
        <v>0.000598</v>
      </c>
      <c r="G29" s="33" t="n">
        <v>0.000225</v>
      </c>
    </row>
    <row r="30" customFormat="false" ht="12.65" hidden="false" customHeight="false" outlineLevel="0" collapsed="false">
      <c r="A30" s="45" t="n">
        <v>26</v>
      </c>
      <c r="B30" s="33" t="n">
        <v>0.000665</v>
      </c>
      <c r="C30" s="33" t="n">
        <v>0.00025</v>
      </c>
      <c r="D30" s="33" t="n">
        <v>0.000665</v>
      </c>
      <c r="E30" s="33" t="n">
        <v>0.00025</v>
      </c>
      <c r="F30" s="33" t="n">
        <v>0.000598</v>
      </c>
      <c r="G30" s="33" t="n">
        <v>0.000225</v>
      </c>
    </row>
    <row r="31" customFormat="false" ht="12.65" hidden="false" customHeight="false" outlineLevel="0" collapsed="false">
      <c r="A31" s="45" t="n">
        <v>27</v>
      </c>
      <c r="B31" s="33" t="n">
        <v>0.000665</v>
      </c>
      <c r="C31" s="33" t="n">
        <v>0.000261</v>
      </c>
      <c r="D31" s="33" t="n">
        <v>0.000665</v>
      </c>
      <c r="E31" s="33" t="n">
        <v>0.000261</v>
      </c>
      <c r="F31" s="33" t="n">
        <v>0.000598</v>
      </c>
      <c r="G31" s="33" t="n">
        <v>0.000235</v>
      </c>
    </row>
    <row r="32" customFormat="false" ht="12.65" hidden="false" customHeight="false" outlineLevel="0" collapsed="false">
      <c r="A32" s="45" t="n">
        <v>28</v>
      </c>
      <c r="B32" s="33" t="n">
        <v>0.000665</v>
      </c>
      <c r="C32" s="33" t="n">
        <v>0.000287</v>
      </c>
      <c r="D32" s="33" t="n">
        <v>0.000665</v>
      </c>
      <c r="E32" s="33" t="n">
        <v>0.000287</v>
      </c>
      <c r="F32" s="33" t="n">
        <v>0.000598</v>
      </c>
      <c r="G32" s="33" t="n">
        <v>0.000258</v>
      </c>
    </row>
    <row r="33" customFormat="false" ht="12.65" hidden="false" customHeight="false" outlineLevel="0" collapsed="false">
      <c r="A33" s="45" t="n">
        <v>29</v>
      </c>
      <c r="B33" s="33" t="n">
        <v>0.000665</v>
      </c>
      <c r="C33" s="33" t="n">
        <v>0.000311</v>
      </c>
      <c r="D33" s="33" t="n">
        <v>0.000665</v>
      </c>
      <c r="E33" s="33" t="n">
        <v>0.000311</v>
      </c>
      <c r="F33" s="33" t="n">
        <v>0.000598</v>
      </c>
      <c r="G33" s="33" t="n">
        <v>0.00028</v>
      </c>
    </row>
    <row r="34" customFormat="false" ht="12.65" hidden="false" customHeight="false" outlineLevel="0" collapsed="false">
      <c r="A34" s="45" t="n">
        <v>30</v>
      </c>
      <c r="B34" s="33" t="n">
        <v>0.000665</v>
      </c>
      <c r="C34" s="33" t="n">
        <v>0.000323</v>
      </c>
      <c r="D34" s="33" t="n">
        <v>0.000665</v>
      </c>
      <c r="E34" s="33" t="n">
        <v>0.000323</v>
      </c>
      <c r="F34" s="33" t="n">
        <v>0.000598</v>
      </c>
      <c r="G34" s="33" t="n">
        <v>0.000291</v>
      </c>
    </row>
    <row r="35" customFormat="false" ht="12.65" hidden="false" customHeight="false" outlineLevel="0" collapsed="false">
      <c r="A35" s="45" t="n">
        <v>31</v>
      </c>
      <c r="B35" s="33" t="n">
        <v>0.000672</v>
      </c>
      <c r="C35" s="33" t="n">
        <v>0.000335</v>
      </c>
      <c r="D35" s="33" t="n">
        <v>0.000672</v>
      </c>
      <c r="E35" s="33" t="n">
        <v>0.000335</v>
      </c>
      <c r="F35" s="33" t="n">
        <v>0.000605</v>
      </c>
      <c r="G35" s="33" t="n">
        <v>0.000302</v>
      </c>
    </row>
    <row r="36" customFormat="false" ht="12.65" hidden="false" customHeight="false" outlineLevel="0" collapsed="false">
      <c r="A36" s="45" t="n">
        <v>32</v>
      </c>
      <c r="B36" s="33" t="n">
        <v>0.000695</v>
      </c>
      <c r="C36" s="33" t="n">
        <v>0.000353</v>
      </c>
      <c r="D36" s="33" t="n">
        <v>0.000695</v>
      </c>
      <c r="E36" s="33" t="n">
        <v>0.000353</v>
      </c>
      <c r="F36" s="33" t="n">
        <v>0.000626</v>
      </c>
      <c r="G36" s="33" t="n">
        <v>0.000318</v>
      </c>
    </row>
    <row r="37" customFormat="false" ht="12.65" hidden="false" customHeight="false" outlineLevel="0" collapsed="false">
      <c r="A37" s="45" t="n">
        <v>33</v>
      </c>
      <c r="B37" s="33" t="n">
        <v>0.000736</v>
      </c>
      <c r="C37" s="33" t="n">
        <v>0.000383</v>
      </c>
      <c r="D37" s="33" t="n">
        <v>0.000736</v>
      </c>
      <c r="E37" s="33" t="n">
        <v>0.000383</v>
      </c>
      <c r="F37" s="33" t="n">
        <v>0.000663</v>
      </c>
      <c r="G37" s="33" t="n">
        <v>0.000344</v>
      </c>
    </row>
    <row r="38" customFormat="false" ht="12.65" hidden="false" customHeight="false" outlineLevel="0" collapsed="false">
      <c r="A38" s="45" t="n">
        <v>34</v>
      </c>
      <c r="B38" s="33" t="n">
        <v>0.000792</v>
      </c>
      <c r="C38" s="33" t="n">
        <v>0.000427</v>
      </c>
      <c r="D38" s="33" t="n">
        <v>0.000792</v>
      </c>
      <c r="E38" s="33" t="n">
        <v>0.000427</v>
      </c>
      <c r="F38" s="33" t="n">
        <v>0.000713</v>
      </c>
      <c r="G38" s="33" t="n">
        <v>0.000385</v>
      </c>
    </row>
    <row r="39" customFormat="false" ht="12.65" hidden="false" customHeight="false" outlineLevel="0" collapsed="false">
      <c r="A39" s="45" t="n">
        <v>35</v>
      </c>
      <c r="B39" s="33" t="n">
        <v>0.000861</v>
      </c>
      <c r="C39" s="33" t="n">
        <v>0.000482</v>
      </c>
      <c r="D39" s="33" t="n">
        <v>0.000861</v>
      </c>
      <c r="E39" s="33" t="n">
        <v>0.000482</v>
      </c>
      <c r="F39" s="33" t="n">
        <v>0.000754</v>
      </c>
      <c r="G39" s="33" t="n">
        <v>0.000423</v>
      </c>
    </row>
    <row r="40" customFormat="false" ht="12.65" hidden="false" customHeight="false" outlineLevel="0" collapsed="false">
      <c r="A40" s="45" t="n">
        <v>36</v>
      </c>
      <c r="B40" s="33" t="n">
        <v>0.000945</v>
      </c>
      <c r="C40" s="33" t="n">
        <v>0.000543</v>
      </c>
      <c r="D40" s="33" t="n">
        <v>0.000945</v>
      </c>
      <c r="E40" s="33" t="n">
        <v>0.000543</v>
      </c>
      <c r="F40" s="33" t="n">
        <v>0.000805</v>
      </c>
      <c r="G40" s="33" t="n">
        <v>0.000464</v>
      </c>
    </row>
    <row r="41" customFormat="false" ht="12.65" hidden="false" customHeight="false" outlineLevel="0" collapsed="false">
      <c r="A41" s="45" t="n">
        <v>37</v>
      </c>
      <c r="B41" s="33" t="n">
        <v>0.001049</v>
      </c>
      <c r="C41" s="33" t="n">
        <v>0.000608</v>
      </c>
      <c r="D41" s="33" t="n">
        <v>0.001049</v>
      </c>
      <c r="E41" s="33" t="n">
        <v>0.000608</v>
      </c>
      <c r="F41" s="33" t="n">
        <v>0.000871</v>
      </c>
      <c r="G41" s="33" t="n">
        <v>0.000508</v>
      </c>
    </row>
    <row r="42" customFormat="false" ht="12.65" hidden="false" customHeight="false" outlineLevel="0" collapsed="false">
      <c r="A42" s="45" t="n">
        <v>38</v>
      </c>
      <c r="B42" s="33" t="n">
        <v>0.001164</v>
      </c>
      <c r="C42" s="33" t="n">
        <v>0.000672</v>
      </c>
      <c r="D42" s="33" t="n">
        <v>0.001164</v>
      </c>
      <c r="E42" s="33" t="n">
        <v>0.000672</v>
      </c>
      <c r="F42" s="33" t="n">
        <v>0.00094</v>
      </c>
      <c r="G42" s="33" t="n">
        <v>0.00055</v>
      </c>
    </row>
    <row r="43" customFormat="false" ht="12.65" hidden="false" customHeight="false" outlineLevel="0" collapsed="false">
      <c r="A43" s="45" t="n">
        <v>39</v>
      </c>
      <c r="B43" s="33" t="n">
        <v>0.001281</v>
      </c>
      <c r="C43" s="33" t="n">
        <v>0.00074</v>
      </c>
      <c r="D43" s="33" t="n">
        <v>0.001281</v>
      </c>
      <c r="E43" s="33" t="n">
        <v>0.00074</v>
      </c>
      <c r="F43" s="33" t="n">
        <v>0.001008</v>
      </c>
      <c r="G43" s="33" t="n">
        <v>0.000593</v>
      </c>
    </row>
    <row r="44" customFormat="false" ht="12.65" hidden="false" customHeight="false" outlineLevel="0" collapsed="false">
      <c r="A44" s="45" t="n">
        <v>40</v>
      </c>
      <c r="B44" s="33" t="n">
        <v>0.001401</v>
      </c>
      <c r="C44" s="33" t="n">
        <v>0.000817</v>
      </c>
      <c r="D44" s="33" t="n">
        <v>0.001401</v>
      </c>
      <c r="E44" s="33" t="n">
        <v>0.000817</v>
      </c>
      <c r="F44" s="33" t="n">
        <v>0.001073</v>
      </c>
      <c r="G44" s="33" t="n">
        <v>0.000642</v>
      </c>
    </row>
    <row r="45" customFormat="false" ht="12.65" hidden="false" customHeight="false" outlineLevel="0" collapsed="false">
      <c r="A45" s="45" t="n">
        <v>41</v>
      </c>
      <c r="B45" s="33" t="n">
        <v>0.001524</v>
      </c>
      <c r="C45" s="33" t="n">
        <v>0.000899</v>
      </c>
      <c r="D45" s="33" t="n">
        <v>0.001524</v>
      </c>
      <c r="E45" s="33" t="n">
        <v>0.000899</v>
      </c>
      <c r="F45" s="33" t="n">
        <v>0.001137</v>
      </c>
      <c r="G45" s="33" t="n">
        <v>0.000693</v>
      </c>
    </row>
    <row r="46" customFormat="false" ht="12.65" hidden="false" customHeight="false" outlineLevel="0" collapsed="false">
      <c r="A46" s="45" t="n">
        <v>42</v>
      </c>
      <c r="B46" s="33" t="n">
        <v>0.001648</v>
      </c>
      <c r="C46" s="33" t="n">
        <v>0.000983</v>
      </c>
      <c r="D46" s="33" t="n">
        <v>0.001648</v>
      </c>
      <c r="E46" s="33" t="n">
        <v>0.000983</v>
      </c>
      <c r="F46" s="33" t="n">
        <v>0.001197</v>
      </c>
      <c r="G46" s="33" t="n">
        <v>0.000743</v>
      </c>
    </row>
    <row r="47" customFormat="false" ht="12.65" hidden="false" customHeight="false" outlineLevel="0" collapsed="false">
      <c r="A47" s="45" t="n">
        <v>43</v>
      </c>
      <c r="B47" s="33" t="n">
        <v>0.001781</v>
      </c>
      <c r="C47" s="33" t="n">
        <v>0.001066</v>
      </c>
      <c r="D47" s="33" t="n">
        <v>0.001781</v>
      </c>
      <c r="E47" s="33" t="n">
        <v>0.001066</v>
      </c>
      <c r="F47" s="33" t="n">
        <v>0.001259</v>
      </c>
      <c r="G47" s="33" t="n">
        <v>0.000788</v>
      </c>
    </row>
    <row r="48" customFormat="false" ht="12.65" hidden="false" customHeight="false" outlineLevel="0" collapsed="false">
      <c r="A48" s="45" t="n">
        <v>44</v>
      </c>
      <c r="B48" s="33" t="n">
        <v>0.001924</v>
      </c>
      <c r="C48" s="33" t="n">
        <v>0.001148</v>
      </c>
      <c r="D48" s="33" t="n">
        <v>0.001924</v>
      </c>
      <c r="E48" s="33" t="n">
        <v>0.001148</v>
      </c>
      <c r="F48" s="33" t="n">
        <v>0.001325</v>
      </c>
      <c r="G48" s="33" t="n">
        <v>0.00083</v>
      </c>
    </row>
    <row r="49" customFormat="false" ht="12.65" hidden="false" customHeight="false" outlineLevel="0" collapsed="false">
      <c r="A49" s="45" t="n">
        <v>45</v>
      </c>
      <c r="B49" s="33" t="n">
        <v>0.002029</v>
      </c>
      <c r="C49" s="33" t="n">
        <v>0.001212</v>
      </c>
      <c r="D49" s="33" t="n">
        <v>0.002029</v>
      </c>
      <c r="E49" s="33" t="n">
        <v>0.001212</v>
      </c>
      <c r="F49" s="33" t="n">
        <v>0.001395</v>
      </c>
      <c r="G49" s="33" t="n">
        <v>0.000874</v>
      </c>
    </row>
    <row r="50" customFormat="false" ht="12.65" hidden="false" customHeight="false" outlineLevel="0" collapsed="false">
      <c r="A50" s="45" t="n">
        <v>46</v>
      </c>
      <c r="B50" s="33" t="n">
        <v>0.002144</v>
      </c>
      <c r="C50" s="33" t="n">
        <v>0.001284</v>
      </c>
      <c r="D50" s="33" t="n">
        <v>0.002144</v>
      </c>
      <c r="E50" s="33" t="n">
        <v>0.001284</v>
      </c>
      <c r="F50" s="33" t="n">
        <v>0.001473</v>
      </c>
      <c r="G50" s="33" t="n">
        <v>0.000921</v>
      </c>
    </row>
    <row r="51" customFormat="false" ht="12.65" hidden="false" customHeight="false" outlineLevel="0" collapsed="false">
      <c r="A51" s="45" t="n">
        <v>47</v>
      </c>
      <c r="B51" s="33" t="n">
        <v>0.002268</v>
      </c>
      <c r="C51" s="33" t="n">
        <v>0.001361</v>
      </c>
      <c r="D51" s="33" t="n">
        <v>0.002268</v>
      </c>
      <c r="E51" s="33" t="n">
        <v>0.001361</v>
      </c>
      <c r="F51" s="33" t="n">
        <v>0.001557</v>
      </c>
      <c r="G51" s="33" t="n">
        <v>0.000971</v>
      </c>
    </row>
    <row r="52" customFormat="false" ht="12.65" hidden="false" customHeight="false" outlineLevel="0" collapsed="false">
      <c r="A52" s="45" t="n">
        <v>48</v>
      </c>
      <c r="B52" s="33" t="n">
        <v>0.002397</v>
      </c>
      <c r="C52" s="33" t="n">
        <v>0.001439</v>
      </c>
      <c r="D52" s="33" t="n">
        <v>0.002397</v>
      </c>
      <c r="E52" s="33" t="n">
        <v>0.001439</v>
      </c>
      <c r="F52" s="33" t="n">
        <v>0.001644</v>
      </c>
      <c r="G52" s="33" t="n">
        <v>0.001022</v>
      </c>
    </row>
    <row r="53" customFormat="false" ht="12.65" hidden="false" customHeight="false" outlineLevel="0" collapsed="false">
      <c r="A53" s="45" t="n">
        <v>49</v>
      </c>
      <c r="B53" s="33" t="n">
        <v>0.002529</v>
      </c>
      <c r="C53" s="33" t="n">
        <v>0.001514</v>
      </c>
      <c r="D53" s="33" t="n">
        <v>0.002529</v>
      </c>
      <c r="E53" s="33" t="n">
        <v>0.001514</v>
      </c>
      <c r="F53" s="33" t="n">
        <v>0.001735</v>
      </c>
      <c r="G53" s="33" t="n">
        <v>0.001069</v>
      </c>
    </row>
    <row r="54" customFormat="false" ht="12.65" hidden="false" customHeight="false" outlineLevel="0" collapsed="false">
      <c r="A54" s="45" t="n">
        <v>50</v>
      </c>
      <c r="B54" s="33" t="n">
        <v>0.002664</v>
      </c>
      <c r="C54" s="33" t="n">
        <v>0.001582</v>
      </c>
      <c r="D54" s="33" t="n">
        <v>0.002664</v>
      </c>
      <c r="E54" s="33" t="n">
        <v>0.001582</v>
      </c>
      <c r="F54" s="33" t="n">
        <v>0.001826</v>
      </c>
      <c r="G54" s="33" t="n">
        <v>0.001111</v>
      </c>
    </row>
    <row r="55" customFormat="false" ht="12.65" hidden="false" customHeight="false" outlineLevel="0" collapsed="false">
      <c r="A55" s="45" t="n">
        <v>51</v>
      </c>
      <c r="B55" s="33" t="n">
        <v>0.002815</v>
      </c>
      <c r="C55" s="33" t="n">
        <v>0.001647</v>
      </c>
      <c r="D55" s="33" t="n">
        <v>0.00281</v>
      </c>
      <c r="E55" s="33" t="n">
        <v>0.001645</v>
      </c>
      <c r="F55" s="33" t="n">
        <v>0.001924</v>
      </c>
      <c r="G55" s="33" t="n">
        <v>0.001149</v>
      </c>
    </row>
    <row r="56" customFormat="false" ht="12.65" hidden="false" customHeight="false" outlineLevel="0" collapsed="false">
      <c r="A56" s="45" t="n">
        <v>52</v>
      </c>
      <c r="B56" s="33" t="n">
        <v>0.002974</v>
      </c>
      <c r="C56" s="33" t="n">
        <v>0.001708</v>
      </c>
      <c r="D56" s="33" t="n">
        <v>0.00296</v>
      </c>
      <c r="E56" s="33" t="n">
        <v>0.001702</v>
      </c>
      <c r="F56" s="33" t="n">
        <v>0.002023</v>
      </c>
      <c r="G56" s="33" t="n">
        <v>0.001182</v>
      </c>
    </row>
    <row r="57" customFormat="false" ht="12.65" hidden="false" customHeight="false" outlineLevel="0" collapsed="false">
      <c r="A57" s="45" t="n">
        <v>53</v>
      </c>
      <c r="B57" s="33" t="n">
        <v>0.003138</v>
      </c>
      <c r="C57" s="33" t="n">
        <v>0.001773</v>
      </c>
      <c r="D57" s="33" t="n">
        <v>0.003108</v>
      </c>
      <c r="E57" s="33" t="n">
        <v>0.001761</v>
      </c>
      <c r="F57" s="33" t="n">
        <v>0.002121</v>
      </c>
      <c r="G57" s="33" t="n">
        <v>0.001218</v>
      </c>
    </row>
    <row r="58" customFormat="false" ht="12.65" hidden="false" customHeight="false" outlineLevel="0" collapsed="false">
      <c r="A58" s="45" t="n">
        <v>54</v>
      </c>
      <c r="B58" s="33" t="n">
        <v>0.003299</v>
      </c>
      <c r="C58" s="33" t="n">
        <v>0.001848</v>
      </c>
      <c r="D58" s="33" t="n">
        <v>0.003246</v>
      </c>
      <c r="E58" s="33" t="n">
        <v>0.001827</v>
      </c>
      <c r="F58" s="33" t="n">
        <v>0.002212</v>
      </c>
      <c r="G58" s="33" t="n">
        <v>0.001259</v>
      </c>
    </row>
    <row r="59" customFormat="false" ht="12.65" hidden="false" customHeight="false" outlineLevel="0" collapsed="false">
      <c r="A59" s="45" t="n">
        <v>55</v>
      </c>
      <c r="B59" s="33" t="n">
        <v>0.003453</v>
      </c>
      <c r="C59" s="33" t="n">
        <v>0.001934</v>
      </c>
      <c r="D59" s="33" t="n">
        <v>0.003371</v>
      </c>
      <c r="E59" s="33" t="n">
        <v>0.001902</v>
      </c>
      <c r="F59" s="33" t="n">
        <v>0.002294</v>
      </c>
      <c r="G59" s="33" t="n">
        <v>0.001306</v>
      </c>
    </row>
    <row r="60" customFormat="false" ht="12.65" hidden="false" customHeight="false" outlineLevel="0" collapsed="false">
      <c r="A60" s="45" t="n">
        <v>56</v>
      </c>
      <c r="B60" s="33" t="n">
        <v>0.003601</v>
      </c>
      <c r="C60" s="33" t="n">
        <v>0.002035</v>
      </c>
      <c r="D60" s="33" t="n">
        <v>0.003487</v>
      </c>
      <c r="E60" s="33" t="n">
        <v>0.00199</v>
      </c>
      <c r="F60" s="33" t="n">
        <v>0.00237</v>
      </c>
      <c r="G60" s="33" t="n">
        <v>0.001363</v>
      </c>
    </row>
    <row r="61" customFormat="false" ht="12.65" hidden="false" customHeight="false" outlineLevel="0" collapsed="false">
      <c r="A61" s="45" t="n">
        <v>57</v>
      </c>
      <c r="B61" s="33" t="n">
        <v>0.003755</v>
      </c>
      <c r="C61" s="33" t="n">
        <v>0.002153</v>
      </c>
      <c r="D61" s="33" t="n">
        <v>0.003608</v>
      </c>
      <c r="E61" s="33" t="n">
        <v>0.002094</v>
      </c>
      <c r="F61" s="33" t="n">
        <v>0.002451</v>
      </c>
      <c r="G61" s="33" t="n">
        <v>0.00143</v>
      </c>
    </row>
    <row r="62" customFormat="false" ht="12.65" hidden="false" customHeight="false" outlineLevel="0" collapsed="false">
      <c r="A62" s="45" t="n">
        <v>58</v>
      </c>
      <c r="B62" s="33" t="n">
        <v>0.003925</v>
      </c>
      <c r="C62" s="33" t="n">
        <v>0.002279</v>
      </c>
      <c r="D62" s="33" t="n">
        <v>0.003742</v>
      </c>
      <c r="E62" s="33" t="n">
        <v>0.002204</v>
      </c>
      <c r="F62" s="33" t="n">
        <v>0.00254</v>
      </c>
      <c r="G62" s="33" t="n">
        <v>0.001504</v>
      </c>
    </row>
    <row r="63" customFormat="false" ht="12.65" hidden="false" customHeight="false" outlineLevel="0" collapsed="false">
      <c r="A63" s="45" t="n">
        <v>59</v>
      </c>
      <c r="B63" s="33" t="n">
        <v>0.004129</v>
      </c>
      <c r="C63" s="33" t="n">
        <v>0.002417</v>
      </c>
      <c r="D63" s="33" t="n">
        <v>0.003906</v>
      </c>
      <c r="E63" s="33" t="n">
        <v>0.002326</v>
      </c>
      <c r="F63" s="33" t="n">
        <v>0.002649</v>
      </c>
      <c r="G63" s="33" t="n">
        <v>0.001585</v>
      </c>
    </row>
    <row r="64" customFormat="false" ht="12.65" hidden="false" customHeight="false" outlineLevel="0" collapsed="false">
      <c r="A64" s="45" t="n">
        <v>60</v>
      </c>
      <c r="B64" s="33" t="n">
        <v>0.004376</v>
      </c>
      <c r="C64" s="33" t="n">
        <v>0.002569</v>
      </c>
      <c r="D64" s="33" t="n">
        <v>0.004108</v>
      </c>
      <c r="E64" s="33" t="n">
        <v>0.002459</v>
      </c>
      <c r="F64" s="33" t="n">
        <v>0.002781</v>
      </c>
      <c r="G64" s="33" t="n">
        <v>0.001674</v>
      </c>
    </row>
    <row r="65" customFormat="false" ht="12.65" hidden="false" customHeight="false" outlineLevel="0" collapsed="false">
      <c r="A65" s="45" t="n">
        <v>61</v>
      </c>
      <c r="B65" s="33" t="n">
        <v>0.004701</v>
      </c>
      <c r="C65" s="33" t="n">
        <v>0.002737</v>
      </c>
      <c r="D65" s="33" t="n">
        <v>0.004379</v>
      </c>
      <c r="E65" s="33" t="n">
        <v>0.002606</v>
      </c>
      <c r="F65" s="33" t="n">
        <v>0.002957</v>
      </c>
      <c r="G65" s="33" t="n">
        <v>0.001771</v>
      </c>
    </row>
    <row r="66" customFormat="false" ht="12.65" hidden="false" customHeight="false" outlineLevel="0" collapsed="false">
      <c r="A66" s="45" t="n">
        <v>62</v>
      </c>
      <c r="B66" s="33" t="n">
        <v>0.005109</v>
      </c>
      <c r="C66" s="33" t="n">
        <v>0.002921</v>
      </c>
      <c r="D66" s="33" t="n">
        <v>0.00472</v>
      </c>
      <c r="E66" s="33" t="n">
        <v>0.002766</v>
      </c>
      <c r="F66" s="33" t="n">
        <v>0.003176</v>
      </c>
      <c r="G66" s="33" t="n">
        <v>0.001876</v>
      </c>
    </row>
    <row r="67" customFormat="false" ht="12.65" hidden="false" customHeight="false" outlineLevel="0" collapsed="false">
      <c r="A67" s="45" t="n">
        <v>63</v>
      </c>
      <c r="B67" s="33" t="n">
        <v>0.005594</v>
      </c>
      <c r="C67" s="33" t="n">
        <v>0.003123</v>
      </c>
      <c r="D67" s="33" t="n">
        <v>0.005123</v>
      </c>
      <c r="E67" s="33" t="n">
        <v>0.00294</v>
      </c>
      <c r="F67" s="33" t="n">
        <v>0.003432</v>
      </c>
      <c r="G67" s="33" t="n">
        <v>0.001986</v>
      </c>
    </row>
    <row r="68" customFormat="false" ht="12.65" hidden="false" customHeight="false" outlineLevel="0" collapsed="false">
      <c r="A68" s="45" t="n">
        <v>64</v>
      </c>
      <c r="B68" s="33" t="n">
        <v>0.006131</v>
      </c>
      <c r="C68" s="33" t="n">
        <v>0.003334</v>
      </c>
      <c r="D68" s="33" t="n">
        <v>0.005565</v>
      </c>
      <c r="E68" s="33" t="n">
        <v>0.003119</v>
      </c>
      <c r="F68" s="33" t="n">
        <v>0.003707</v>
      </c>
      <c r="G68" s="33" t="n">
        <v>0.002096</v>
      </c>
    </row>
    <row r="69" customFormat="false" ht="12.65" hidden="false" customHeight="false" outlineLevel="0" collapsed="false">
      <c r="A69" s="45" t="n">
        <v>65</v>
      </c>
      <c r="B69" s="33" t="n">
        <v>0.006688</v>
      </c>
      <c r="C69" s="33" t="n">
        <v>0.003589</v>
      </c>
      <c r="D69" s="33" t="n">
        <v>0.006014</v>
      </c>
      <c r="E69" s="33" t="n">
        <v>0.003335</v>
      </c>
      <c r="F69" s="33" t="n">
        <v>0.00398</v>
      </c>
      <c r="G69" s="33" t="n">
        <v>0.002229</v>
      </c>
    </row>
    <row r="70" customFormat="false" ht="12.65" hidden="false" customHeight="false" outlineLevel="0" collapsed="false">
      <c r="A70" s="45" t="n">
        <v>66</v>
      </c>
      <c r="B70" s="33" t="n">
        <v>0.007301</v>
      </c>
      <c r="C70" s="33" t="n">
        <v>0.003828</v>
      </c>
      <c r="D70" s="33" t="n">
        <v>0.0065</v>
      </c>
      <c r="E70" s="33" t="n">
        <v>0.003532</v>
      </c>
      <c r="F70" s="33" t="n">
        <v>0.00427</v>
      </c>
      <c r="G70" s="33" t="n">
        <v>0.002345</v>
      </c>
    </row>
    <row r="71" customFormat="false" ht="12.65" hidden="false" customHeight="false" outlineLevel="0" collapsed="false">
      <c r="A71" s="45" t="n">
        <v>67</v>
      </c>
      <c r="B71" s="33" t="n">
        <v>0.008059</v>
      </c>
      <c r="C71" s="33" t="n">
        <v>0.004173</v>
      </c>
      <c r="D71" s="33" t="n">
        <v>0.007102</v>
      </c>
      <c r="E71" s="33" t="n">
        <v>0.003822</v>
      </c>
      <c r="F71" s="33" t="n">
        <v>0.004631</v>
      </c>
      <c r="G71" s="33" t="n">
        <v>0.00252</v>
      </c>
    </row>
    <row r="72" customFormat="false" ht="12.65" hidden="false" customHeight="false" outlineLevel="0" collapsed="false">
      <c r="A72" s="45" t="n">
        <v>68</v>
      </c>
      <c r="B72" s="33" t="n">
        <v>0.00885</v>
      </c>
      <c r="C72" s="33" t="n">
        <v>0.004591</v>
      </c>
      <c r="D72" s="33" t="n">
        <v>0.007717</v>
      </c>
      <c r="E72" s="33" t="n">
        <v>0.004172</v>
      </c>
      <c r="F72" s="33" t="n">
        <v>0.004995</v>
      </c>
      <c r="G72" s="33" t="n">
        <v>0.002732</v>
      </c>
    </row>
    <row r="73" customFormat="false" ht="12.65" hidden="false" customHeight="false" outlineLevel="0" collapsed="false">
      <c r="A73" s="45" t="n">
        <v>69</v>
      </c>
      <c r="B73" s="33" t="n">
        <v>0.009671</v>
      </c>
      <c r="C73" s="33" t="n">
        <v>0.005049</v>
      </c>
      <c r="D73" s="33" t="n">
        <v>0.008344</v>
      </c>
      <c r="E73" s="33" t="n">
        <v>0.004552</v>
      </c>
      <c r="F73" s="33" t="n">
        <v>0.005363</v>
      </c>
      <c r="G73" s="33" t="n">
        <v>0.002959</v>
      </c>
    </row>
    <row r="74" customFormat="false" ht="12.65" hidden="false" customHeight="false" outlineLevel="0" collapsed="false">
      <c r="A74" s="45" t="n">
        <v>70</v>
      </c>
      <c r="B74" s="33" t="n">
        <v>0.01053</v>
      </c>
      <c r="C74" s="33" t="n">
        <v>0.005543</v>
      </c>
      <c r="D74" s="33" t="n">
        <v>0.008991</v>
      </c>
      <c r="E74" s="33" t="n">
        <v>0.004956</v>
      </c>
      <c r="F74" s="33" t="n">
        <v>0.005744</v>
      </c>
      <c r="G74" s="33" t="n">
        <v>0.003199</v>
      </c>
    </row>
    <row r="75" customFormat="false" ht="12.65" hidden="false" customHeight="false" outlineLevel="0" collapsed="false">
      <c r="A75" s="45" t="n">
        <v>71</v>
      </c>
      <c r="B75" s="33" t="n">
        <v>0.011444</v>
      </c>
      <c r="C75" s="33" t="n">
        <v>0.006118</v>
      </c>
      <c r="D75" s="33" t="n">
        <v>0.009674</v>
      </c>
      <c r="E75" s="33" t="n">
        <v>0.005425</v>
      </c>
      <c r="F75" s="33" t="n">
        <v>0.00615</v>
      </c>
      <c r="G75" s="33" t="n">
        <v>0.003478</v>
      </c>
    </row>
    <row r="76" customFormat="false" ht="12.65" hidden="false" customHeight="false" outlineLevel="0" collapsed="false">
      <c r="A76" s="45" t="n">
        <v>72</v>
      </c>
      <c r="B76" s="33" t="n">
        <v>0.012448</v>
      </c>
      <c r="C76" s="33" t="n">
        <v>0.006744</v>
      </c>
      <c r="D76" s="33" t="n">
        <v>0.010424</v>
      </c>
      <c r="E76" s="33" t="n">
        <v>0.00593</v>
      </c>
      <c r="F76" s="33" t="n">
        <v>0.006605</v>
      </c>
      <c r="G76" s="33" t="n">
        <v>0.00378</v>
      </c>
    </row>
    <row r="77" customFormat="false" ht="12.65" hidden="false" customHeight="false" outlineLevel="0" collapsed="false">
      <c r="A77" s="45" t="n">
        <v>73</v>
      </c>
      <c r="B77" s="33" t="n">
        <v>0.013562</v>
      </c>
      <c r="C77" s="33" t="n">
        <v>0.007394</v>
      </c>
      <c r="D77" s="33" t="n">
        <v>0.011261</v>
      </c>
      <c r="E77" s="33" t="n">
        <v>0.00645</v>
      </c>
      <c r="F77" s="33" t="n">
        <v>0.007122</v>
      </c>
      <c r="G77" s="33" t="n">
        <v>0.00409</v>
      </c>
    </row>
    <row r="78" customFormat="false" ht="12.65" hidden="false" customHeight="false" outlineLevel="0" collapsed="false">
      <c r="A78" s="45" t="n">
        <v>74</v>
      </c>
      <c r="B78" s="33" t="n">
        <v>0.014817</v>
      </c>
      <c r="C78" s="33" t="n">
        <v>0.008134</v>
      </c>
      <c r="D78" s="33" t="n">
        <v>0.01221</v>
      </c>
      <c r="E78" s="33" t="n">
        <v>0.007042</v>
      </c>
      <c r="F78" s="33" t="n">
        <v>0.007722</v>
      </c>
      <c r="G78" s="33" t="n">
        <v>0.004446</v>
      </c>
    </row>
    <row r="79" customFormat="false" ht="12.65" hidden="false" customHeight="false" outlineLevel="0" collapsed="false">
      <c r="A79" s="45" t="n">
        <v>75</v>
      </c>
      <c r="B79" s="33" t="n">
        <v>0.016312</v>
      </c>
      <c r="C79" s="33" t="n">
        <v>0.008988</v>
      </c>
      <c r="D79" s="33" t="n">
        <v>0.013354</v>
      </c>
      <c r="E79" s="33" t="n">
        <v>0.007727</v>
      </c>
      <c r="F79" s="33" t="n">
        <v>0.00846</v>
      </c>
      <c r="G79" s="33" t="n">
        <v>0.004864</v>
      </c>
    </row>
    <row r="80" customFormat="false" ht="12.65" hidden="false" customHeight="false" outlineLevel="0" collapsed="false">
      <c r="A80" s="45" t="n">
        <v>76</v>
      </c>
      <c r="B80" s="33" t="n">
        <v>0.018046</v>
      </c>
      <c r="C80" s="33" t="n">
        <v>0.009927</v>
      </c>
      <c r="D80" s="33" t="n">
        <v>0.014694</v>
      </c>
      <c r="E80" s="33" t="n">
        <v>0.008481</v>
      </c>
      <c r="F80" s="33" t="n">
        <v>0.009337</v>
      </c>
      <c r="G80" s="33" t="n">
        <v>0.005328</v>
      </c>
    </row>
    <row r="81" customFormat="false" ht="12.65" hidden="false" customHeight="false" outlineLevel="0" collapsed="false">
      <c r="A81" s="45" t="n">
        <v>77</v>
      </c>
      <c r="B81" s="33" t="n">
        <v>0.020106</v>
      </c>
      <c r="C81" s="33" t="n">
        <v>0.010914</v>
      </c>
      <c r="D81" s="33" t="n">
        <v>0.0163</v>
      </c>
      <c r="E81" s="33" t="n">
        <v>0.009274</v>
      </c>
      <c r="F81" s="33" t="n">
        <v>0.010403</v>
      </c>
      <c r="G81" s="33" t="n">
        <v>0.005823</v>
      </c>
    </row>
    <row r="82" customFormat="false" ht="12.65" hidden="false" customHeight="false" outlineLevel="0" collapsed="false">
      <c r="A82" s="45" t="n">
        <v>78</v>
      </c>
      <c r="B82" s="33" t="n">
        <v>0.022552</v>
      </c>
      <c r="C82" s="33" t="n">
        <v>0.012095</v>
      </c>
      <c r="D82" s="33" t="n">
        <v>0.018223</v>
      </c>
      <c r="E82" s="33" t="n">
        <v>0.010231</v>
      </c>
      <c r="F82" s="33" t="n">
        <v>0.011693</v>
      </c>
      <c r="G82" s="33" t="n">
        <v>0.006429</v>
      </c>
    </row>
    <row r="83" customFormat="false" ht="12.65" hidden="false" customHeight="false" outlineLevel="0" collapsed="false">
      <c r="A83" s="45" t="n">
        <v>79</v>
      </c>
      <c r="B83" s="33" t="n">
        <v>0.025474</v>
      </c>
      <c r="C83" s="33" t="n">
        <v>0.013569</v>
      </c>
      <c r="D83" s="33" t="n">
        <v>0.020535</v>
      </c>
      <c r="E83" s="33" t="n">
        <v>0.011439</v>
      </c>
      <c r="F83" s="33" t="n">
        <v>0.013259</v>
      </c>
      <c r="G83" s="33" t="n">
        <v>0.007203</v>
      </c>
    </row>
    <row r="84" customFormat="false" ht="12.65" hidden="false" customHeight="false" outlineLevel="0" collapsed="false">
      <c r="A84" s="45" t="n">
        <v>80</v>
      </c>
      <c r="B84" s="33" t="n">
        <v>0.028982</v>
      </c>
      <c r="C84" s="33" t="n">
        <v>0.01546</v>
      </c>
      <c r="D84" s="33" t="n">
        <v>0.023329</v>
      </c>
      <c r="E84" s="33" t="n">
        <v>0.013002</v>
      </c>
      <c r="F84" s="33" t="n">
        <v>0.015167</v>
      </c>
      <c r="G84" s="33" t="n">
        <v>0.008215</v>
      </c>
    </row>
    <row r="85" customFormat="false" ht="12.65" hidden="false" customHeight="false" outlineLevel="0" collapsed="false">
      <c r="A85" s="45" t="n">
        <v>81</v>
      </c>
      <c r="B85" s="33" t="n">
        <v>0.033119</v>
      </c>
      <c r="C85" s="33" t="n">
        <v>0.017884</v>
      </c>
      <c r="D85" s="33" t="n">
        <v>0.026642</v>
      </c>
      <c r="E85" s="33" t="n">
        <v>0.015024</v>
      </c>
      <c r="F85" s="33" t="n">
        <v>0.01745</v>
      </c>
      <c r="G85" s="33" t="n">
        <v>0.009536</v>
      </c>
    </row>
    <row r="86" customFormat="false" ht="12.65" hidden="false" customHeight="false" outlineLevel="0" collapsed="false">
      <c r="A86" s="45" t="n">
        <v>82</v>
      </c>
      <c r="B86" s="33" t="n">
        <v>0.03797</v>
      </c>
      <c r="C86" s="33" t="n">
        <v>0.020946</v>
      </c>
      <c r="D86" s="33" t="n">
        <v>0.030547</v>
      </c>
      <c r="E86" s="33" t="n">
        <v>0.017599</v>
      </c>
      <c r="F86" s="33" t="n">
        <v>0.020162</v>
      </c>
      <c r="G86" s="33" t="n">
        <v>0.011237</v>
      </c>
    </row>
    <row r="87" customFormat="false" ht="12.65" hidden="false" customHeight="false" outlineLevel="0" collapsed="false">
      <c r="A87" s="45" t="n">
        <v>83</v>
      </c>
      <c r="B87" s="33" t="n">
        <v>0.043567</v>
      </c>
      <c r="C87" s="33" t="n">
        <v>0.024667</v>
      </c>
      <c r="D87" s="33" t="n">
        <v>0.035069</v>
      </c>
      <c r="E87" s="33" t="n">
        <v>0.020754</v>
      </c>
      <c r="F87" s="33" t="n">
        <v>0.023324</v>
      </c>
      <c r="G87" s="33" t="n">
        <v>0.013343</v>
      </c>
    </row>
    <row r="88" customFormat="false" ht="12.65" hidden="false" customHeight="false" outlineLevel="0" collapsed="false">
      <c r="A88" s="45" t="n">
        <v>84</v>
      </c>
      <c r="B88" s="33" t="n">
        <v>0.049975</v>
      </c>
      <c r="C88" s="33" t="n">
        <v>0.028996</v>
      </c>
      <c r="D88" s="33" t="n">
        <v>0.040256</v>
      </c>
      <c r="E88" s="33" t="n">
        <v>0.024456</v>
      </c>
      <c r="F88" s="33" t="n">
        <v>0.02697</v>
      </c>
      <c r="G88" s="33" t="n">
        <v>0.015844</v>
      </c>
    </row>
    <row r="89" customFormat="false" ht="12.65" hidden="false" customHeight="false" outlineLevel="0" collapsed="false">
      <c r="A89" s="45" t="n">
        <v>85</v>
      </c>
      <c r="B89" s="33" t="n">
        <v>0.057258</v>
      </c>
      <c r="C89" s="33" t="n">
        <v>0.033986</v>
      </c>
      <c r="D89" s="33" t="n">
        <v>0.046164</v>
      </c>
      <c r="E89" s="33" t="n">
        <v>0.028766</v>
      </c>
      <c r="F89" s="33" t="n">
        <v>0.031142</v>
      </c>
      <c r="G89" s="33" t="n">
        <v>0.018792</v>
      </c>
    </row>
    <row r="90" customFormat="false" ht="12.65" hidden="false" customHeight="false" outlineLevel="0" collapsed="false">
      <c r="A90" s="45" t="n">
        <v>86</v>
      </c>
      <c r="B90" s="33" t="n">
        <v>0.065421</v>
      </c>
      <c r="C90" s="33" t="n">
        <v>0.039756</v>
      </c>
      <c r="D90" s="33" t="n">
        <v>0.052801</v>
      </c>
      <c r="E90" s="33" t="n">
        <v>0.033797</v>
      </c>
      <c r="F90" s="33" t="n">
        <v>0.035854</v>
      </c>
      <c r="G90" s="33" t="n">
        <v>0.022273</v>
      </c>
    </row>
    <row r="91" customFormat="false" ht="12.65" hidden="false" customHeight="false" outlineLevel="0" collapsed="false">
      <c r="A91" s="45" t="n">
        <v>87</v>
      </c>
      <c r="B91" s="33" t="n">
        <v>0.074528</v>
      </c>
      <c r="C91" s="33" t="n">
        <v>0.046377</v>
      </c>
      <c r="D91" s="33" t="n">
        <v>0.06023</v>
      </c>
      <c r="E91" s="33" t="n">
        <v>0.039628</v>
      </c>
      <c r="F91" s="33" t="n">
        <v>0.041159</v>
      </c>
      <c r="G91" s="33" t="n">
        <v>0.026353</v>
      </c>
    </row>
    <row r="92" customFormat="false" ht="12.65" hidden="false" customHeight="false" outlineLevel="0" collapsed="false">
      <c r="A92" s="45" t="n">
        <v>88</v>
      </c>
      <c r="B92" s="33" t="n">
        <v>0.084578</v>
      </c>
      <c r="C92" s="33" t="n">
        <v>0.053839</v>
      </c>
      <c r="D92" s="33" t="n">
        <v>0.068472</v>
      </c>
      <c r="E92" s="33" t="n">
        <v>0.046269</v>
      </c>
      <c r="F92" s="33" t="n">
        <v>0.04709</v>
      </c>
      <c r="G92" s="33" t="n">
        <v>0.031049</v>
      </c>
    </row>
    <row r="93" customFormat="false" ht="12.65" hidden="false" customHeight="false" outlineLevel="0" collapsed="false">
      <c r="A93" s="45" t="n">
        <v>89</v>
      </c>
      <c r="B93" s="33" t="n">
        <v>0.095548</v>
      </c>
      <c r="C93" s="33" t="n">
        <v>0.062095</v>
      </c>
      <c r="D93" s="33" t="n">
        <v>0.077529</v>
      </c>
      <c r="E93" s="33" t="n">
        <v>0.053701</v>
      </c>
      <c r="F93" s="33" t="n">
        <v>0.053666</v>
      </c>
      <c r="G93" s="33" t="n">
        <v>0.036366</v>
      </c>
    </row>
    <row r="94" customFormat="false" ht="12.65" hidden="false" customHeight="false" outlineLevel="0" collapsed="false">
      <c r="A94" s="45" t="n">
        <v>90</v>
      </c>
      <c r="B94" s="33" t="n">
        <v>0.105787</v>
      </c>
      <c r="C94" s="33" t="n">
        <v>0.070867</v>
      </c>
      <c r="D94" s="33" t="n">
        <v>0.087145</v>
      </c>
      <c r="E94" s="33" t="n">
        <v>0.061676</v>
      </c>
      <c r="F94" s="33" t="n">
        <v>0.060681</v>
      </c>
      <c r="G94" s="33" t="n">
        <v>0.042123</v>
      </c>
    </row>
    <row r="95" customFormat="false" ht="12.65" hidden="false" customHeight="false" outlineLevel="0" collapsed="false">
      <c r="A95" s="45" t="n">
        <v>91</v>
      </c>
      <c r="B95" s="33" t="n">
        <v>0.115238</v>
      </c>
      <c r="C95" s="33" t="n">
        <v>0.079822</v>
      </c>
      <c r="D95" s="33" t="n">
        <v>0.097058</v>
      </c>
      <c r="E95" s="33" t="n">
        <v>0.069869</v>
      </c>
      <c r="F95" s="33" t="n">
        <v>0.067908</v>
      </c>
      <c r="G95" s="33" t="n">
        <v>0.048071</v>
      </c>
    </row>
    <row r="96" customFormat="false" ht="12.65" hidden="false" customHeight="false" outlineLevel="0" collapsed="false">
      <c r="A96" s="45" t="n">
        <v>92</v>
      </c>
      <c r="B96" s="33" t="n">
        <v>0.124748</v>
      </c>
      <c r="C96" s="33" t="n">
        <v>0.088901</v>
      </c>
      <c r="D96" s="33" t="n">
        <v>0.107098</v>
      </c>
      <c r="E96" s="33" t="n">
        <v>0.07821</v>
      </c>
      <c r="F96" s="33" t="n">
        <v>0.075209</v>
      </c>
      <c r="G96" s="33" t="n">
        <v>0.054145</v>
      </c>
    </row>
    <row r="97" customFormat="false" ht="12.65" hidden="false" customHeight="false" outlineLevel="0" collapsed="false">
      <c r="A97" s="45" t="n">
        <v>93</v>
      </c>
      <c r="B97" s="33" t="n">
        <v>0.134291</v>
      </c>
      <c r="C97" s="33" t="n">
        <v>0.098033</v>
      </c>
      <c r="D97" s="33" t="n">
        <v>0.117125</v>
      </c>
      <c r="E97" s="33" t="n">
        <v>0.086615</v>
      </c>
      <c r="F97" s="33" t="n">
        <v>0.082462</v>
      </c>
      <c r="G97" s="33" t="n">
        <v>0.060268</v>
      </c>
    </row>
    <row r="98" customFormat="false" ht="12.65" hidden="false" customHeight="false" outlineLevel="0" collapsed="false">
      <c r="A98" s="45" t="n">
        <v>94</v>
      </c>
      <c r="B98" s="33" t="n">
        <v>0.143813</v>
      </c>
      <c r="C98" s="33" t="n">
        <v>0.107136</v>
      </c>
      <c r="D98" s="33" t="n">
        <v>0.126959</v>
      </c>
      <c r="E98" s="33" t="n">
        <v>0.094985</v>
      </c>
      <c r="F98" s="33" t="n">
        <v>0.089515</v>
      </c>
      <c r="G98" s="33" t="n">
        <v>0.066351</v>
      </c>
    </row>
    <row r="99" customFormat="false" ht="12.65" hidden="false" customHeight="false" outlineLevel="0" collapsed="false">
      <c r="A99" s="45" t="n">
        <v>95</v>
      </c>
      <c r="B99" s="33" t="n">
        <v>0.153263</v>
      </c>
      <c r="C99" s="33" t="n">
        <v>0.116083</v>
      </c>
      <c r="D99" s="33" t="n">
        <v>0.136406</v>
      </c>
      <c r="E99" s="33" t="n">
        <v>0.103179</v>
      </c>
      <c r="F99" s="33" t="n">
        <v>0.096209</v>
      </c>
      <c r="G99" s="33" t="n">
        <v>0.072275</v>
      </c>
    </row>
    <row r="100" customFormat="false" ht="12.65" hidden="false" customHeight="false" outlineLevel="0" collapsed="false">
      <c r="A100" s="45" t="n">
        <v>96</v>
      </c>
      <c r="B100" s="33" t="n">
        <v>0.162599</v>
      </c>
      <c r="C100" s="33" t="n">
        <v>0.124729</v>
      </c>
      <c r="D100" s="33" t="n">
        <v>0.145265</v>
      </c>
      <c r="E100" s="33" t="n">
        <v>0.111033</v>
      </c>
      <c r="F100" s="33" t="n">
        <v>0.102378</v>
      </c>
      <c r="G100" s="33" t="n">
        <v>0.077904</v>
      </c>
    </row>
    <row r="101" customFormat="false" ht="12.65" hidden="false" customHeight="false" outlineLevel="0" collapsed="false">
      <c r="A101" s="45" t="n">
        <v>97</v>
      </c>
      <c r="B101" s="33" t="n">
        <v>0.171791</v>
      </c>
      <c r="C101" s="33" t="n">
        <v>0.132917</v>
      </c>
      <c r="D101" s="33" t="n">
        <v>0.153355</v>
      </c>
      <c r="E101" s="33" t="n">
        <v>0.118374</v>
      </c>
      <c r="F101" s="33" t="n">
        <v>0.107876</v>
      </c>
      <c r="G101" s="33" t="n">
        <v>0.083095</v>
      </c>
    </row>
    <row r="102" customFormat="false" ht="12.65" hidden="false" customHeight="false" outlineLevel="0" collapsed="false">
      <c r="A102" s="45" t="n">
        <v>98</v>
      </c>
      <c r="B102" s="33" t="n">
        <v>0.180888</v>
      </c>
      <c r="C102" s="33" t="n">
        <v>0.14052</v>
      </c>
      <c r="D102" s="33" t="n">
        <v>0.161069</v>
      </c>
      <c r="E102" s="33" t="n">
        <v>0.125055</v>
      </c>
      <c r="F102" s="33" t="n">
        <v>0.113045</v>
      </c>
      <c r="G102" s="33" t="n">
        <v>0.087727</v>
      </c>
    </row>
    <row r="103" customFormat="false" ht="12.65" hidden="false" customHeight="false" outlineLevel="0" collapsed="false">
      <c r="A103" s="45" t="n">
        <v>99</v>
      </c>
      <c r="B103" s="33" t="n">
        <v>0.189898</v>
      </c>
      <c r="C103" s="33" t="n">
        <v>0.147409</v>
      </c>
      <c r="D103" s="33" t="n">
        <v>0.168666</v>
      </c>
      <c r="E103" s="33" t="n">
        <v>0.130927</v>
      </c>
      <c r="F103" s="33" t="n">
        <v>0.118108</v>
      </c>
      <c r="G103" s="33" t="n">
        <v>0.091681</v>
      </c>
    </row>
    <row r="104" customFormat="false" ht="12.65" hidden="false" customHeight="false" outlineLevel="0" collapsed="false">
      <c r="A104" s="45" t="n">
        <v>100</v>
      </c>
      <c r="B104" s="33" t="n">
        <v>0.196377</v>
      </c>
      <c r="C104" s="33" t="n">
        <v>0.161812</v>
      </c>
      <c r="D104" s="33" t="n">
        <v>0.173981</v>
      </c>
      <c r="E104" s="33" t="n">
        <v>0.143358</v>
      </c>
      <c r="F104" s="33" t="n">
        <v>0.121553</v>
      </c>
      <c r="G104" s="33" t="n">
        <v>0.100158</v>
      </c>
    </row>
    <row r="105" customFormat="false" ht="12.65" hidden="false" customHeight="false" outlineLevel="0" collapsed="false">
      <c r="A105" s="45" t="n">
        <v>101</v>
      </c>
      <c r="B105" s="33" t="n">
        <v>0.205259</v>
      </c>
      <c r="C105" s="33" t="n">
        <v>0.17007</v>
      </c>
      <c r="D105" s="33" t="n">
        <v>0.181392</v>
      </c>
      <c r="E105" s="33" t="n">
        <v>0.150295</v>
      </c>
      <c r="F105" s="33" t="n">
        <v>0.126442</v>
      </c>
      <c r="G105" s="33" t="n">
        <v>0.104765</v>
      </c>
    </row>
    <row r="106" customFormat="false" ht="12.65" hidden="false" customHeight="false" outlineLevel="0" collapsed="false">
      <c r="A106" s="45" t="n">
        <v>102</v>
      </c>
      <c r="B106" s="33" t="n">
        <v>0.214172</v>
      </c>
      <c r="C106" s="33" t="n">
        <v>0.178439</v>
      </c>
      <c r="D106" s="33" t="n">
        <v>0.188792</v>
      </c>
      <c r="E106" s="33" t="n">
        <v>0.157293</v>
      </c>
      <c r="F106" s="33" t="n">
        <v>0.131302</v>
      </c>
      <c r="G106" s="33" t="n">
        <v>0.109394</v>
      </c>
    </row>
    <row r="107" customFormat="false" ht="12.65" hidden="false" customHeight="false" outlineLevel="0" collapsed="false">
      <c r="A107" s="45" t="n">
        <v>103</v>
      </c>
      <c r="B107" s="33" t="n">
        <v>0.223117</v>
      </c>
      <c r="C107" s="33" t="n">
        <v>0.186919</v>
      </c>
      <c r="D107" s="33" t="n">
        <v>0.196181</v>
      </c>
      <c r="E107" s="33" t="n">
        <v>0.164354</v>
      </c>
      <c r="F107" s="33" t="n">
        <v>0.13613</v>
      </c>
      <c r="G107" s="33" t="n">
        <v>0.114045</v>
      </c>
    </row>
    <row r="108" customFormat="false" ht="12.65" hidden="false" customHeight="false" outlineLevel="0" collapsed="false">
      <c r="A108" s="45" t="n">
        <v>104</v>
      </c>
      <c r="B108" s="33" t="n">
        <v>0.23209</v>
      </c>
      <c r="C108" s="33" t="n">
        <v>0.195516</v>
      </c>
      <c r="D108" s="33" t="n">
        <v>0.203556</v>
      </c>
      <c r="E108" s="33" t="n">
        <v>0.171479</v>
      </c>
      <c r="F108" s="33" t="n">
        <v>0.140927</v>
      </c>
      <c r="G108" s="33" t="n">
        <v>0.118719</v>
      </c>
    </row>
    <row r="109" customFormat="false" ht="12.65" hidden="false" customHeight="false" outlineLevel="0" collapsed="false">
      <c r="A109" s="45" t="n">
        <v>105</v>
      </c>
      <c r="B109" s="33" t="n">
        <v>0.241088</v>
      </c>
      <c r="C109" s="33" t="n">
        <v>0.20423</v>
      </c>
      <c r="D109" s="33" t="n">
        <v>0.210915</v>
      </c>
      <c r="E109" s="33" t="n">
        <v>0.178671</v>
      </c>
      <c r="F109" s="33" t="n">
        <v>0.14569</v>
      </c>
      <c r="G109" s="33" t="n">
        <v>0.123417</v>
      </c>
    </row>
    <row r="110" customFormat="false" ht="12.65" hidden="false" customHeight="false" outlineLevel="0" collapsed="false">
      <c r="A110" s="45" t="n">
        <v>106</v>
      </c>
      <c r="B110" s="33" t="n">
        <v>0.250107</v>
      </c>
      <c r="C110" s="33" t="n">
        <v>0.213063</v>
      </c>
      <c r="D110" s="33" t="n">
        <v>0.218255</v>
      </c>
      <c r="E110" s="33" t="n">
        <v>0.185929</v>
      </c>
      <c r="F110" s="33" t="n">
        <v>0.150416</v>
      </c>
      <c r="G110" s="33" t="n">
        <v>0.128138</v>
      </c>
    </row>
    <row r="111" customFormat="false" ht="12.65" hidden="false" customHeight="false" outlineLevel="0" collapsed="false">
      <c r="A111" s="45" t="n">
        <v>107</v>
      </c>
      <c r="B111" s="33" t="n">
        <v>0.259143</v>
      </c>
      <c r="C111" s="33" t="n">
        <v>0.222016</v>
      </c>
      <c r="D111" s="33" t="n">
        <v>0.22557</v>
      </c>
      <c r="E111" s="33" t="n">
        <v>0.193253</v>
      </c>
      <c r="F111" s="33" t="n">
        <v>0.155105</v>
      </c>
      <c r="G111" s="33" t="n">
        <v>0.132883</v>
      </c>
    </row>
    <row r="112" customFormat="false" ht="12.65" hidden="false" customHeight="false" outlineLevel="0" collapsed="false">
      <c r="A112" s="45" t="n">
        <v>108</v>
      </c>
      <c r="B112" s="33" t="n">
        <v>0.268191</v>
      </c>
      <c r="C112" s="33" t="n">
        <v>0.231089</v>
      </c>
      <c r="D112" s="33" t="n">
        <v>0.232858</v>
      </c>
      <c r="E112" s="33" t="n">
        <v>0.200644</v>
      </c>
      <c r="F112" s="33" t="n">
        <v>0.159752</v>
      </c>
      <c r="G112" s="33" t="n">
        <v>0.137652</v>
      </c>
    </row>
    <row r="113" customFormat="false" ht="12.65" hidden="false" customHeight="false" outlineLevel="0" collapsed="false">
      <c r="A113" s="45" t="n">
        <v>109</v>
      </c>
      <c r="B113" s="33" t="n">
        <v>0.277244</v>
      </c>
      <c r="C113" s="33" t="n">
        <v>0.240283</v>
      </c>
      <c r="D113" s="33" t="n">
        <v>0.240111</v>
      </c>
      <c r="E113" s="33" t="n">
        <v>0.208101</v>
      </c>
      <c r="F113" s="33" t="n">
        <v>0.164354</v>
      </c>
      <c r="G113" s="33" t="n">
        <v>0.142443</v>
      </c>
    </row>
    <row r="114" customFormat="false" ht="12.65" hidden="false" customHeight="false" outlineLevel="0" collapsed="false">
      <c r="A114" s="45" t="n">
        <v>110</v>
      </c>
      <c r="B114" s="33" t="n">
        <v>0.286295</v>
      </c>
      <c r="C114" s="33" t="n">
        <v>0.249596</v>
      </c>
      <c r="D114" s="33" t="n">
        <v>0.247326</v>
      </c>
      <c r="E114" s="33" t="n">
        <v>0.215622</v>
      </c>
      <c r="F114" s="33" t="n">
        <v>0.168907</v>
      </c>
      <c r="G114" s="33" t="n">
        <v>0.147255</v>
      </c>
    </row>
    <row r="115" customFormat="false" ht="12.65" hidden="false" customHeight="false" outlineLevel="0" collapsed="false">
      <c r="A115" s="45" t="n">
        <v>111</v>
      </c>
      <c r="B115" s="33" t="n">
        <v>0.295336</v>
      </c>
      <c r="C115" s="33" t="n">
        <v>0.259025</v>
      </c>
      <c r="D115" s="33" t="n">
        <v>0.254493</v>
      </c>
      <c r="E115" s="33" t="n">
        <v>0.223204</v>
      </c>
      <c r="F115" s="33" t="n">
        <v>0.173407</v>
      </c>
      <c r="G115" s="33" t="n">
        <v>0.152087</v>
      </c>
    </row>
    <row r="116" customFormat="false" ht="12.65" hidden="false" customHeight="false" outlineLevel="0" collapsed="false">
      <c r="A116" s="45" t="n">
        <v>112</v>
      </c>
      <c r="B116" s="33" t="n">
        <v>0.304356</v>
      </c>
      <c r="C116" s="33" t="n">
        <v>0.268568</v>
      </c>
      <c r="D116" s="33" t="n">
        <v>0.261605</v>
      </c>
      <c r="E116" s="33" t="n">
        <v>0.230844</v>
      </c>
      <c r="F116" s="33" t="n">
        <v>0.177848</v>
      </c>
      <c r="G116" s="33" t="n">
        <v>0.156935</v>
      </c>
    </row>
    <row r="117" customFormat="false" ht="12.65" hidden="false" customHeight="false" outlineLevel="0" collapsed="false">
      <c r="A117" s="45" t="n">
        <v>113</v>
      </c>
      <c r="B117" s="33" t="n">
        <v>0.313345</v>
      </c>
      <c r="C117" s="33" t="n">
        <v>0.278218</v>
      </c>
      <c r="D117" s="33" t="n">
        <v>0.268653</v>
      </c>
      <c r="E117" s="33" t="n">
        <v>0.238536</v>
      </c>
      <c r="F117" s="33" t="n">
        <v>0.182224</v>
      </c>
      <c r="G117" s="33" t="n">
        <v>0.161796</v>
      </c>
    </row>
    <row r="118" customFormat="false" ht="12.65" hidden="false" customHeight="false" outlineLevel="0" collapsed="false">
      <c r="A118" s="45" t="n">
        <v>114</v>
      </c>
      <c r="B118" s="33" t="n">
        <v>0.322289</v>
      </c>
      <c r="C118" s="33" t="n">
        <v>0.287969</v>
      </c>
      <c r="D118" s="33" t="n">
        <v>0.275625</v>
      </c>
      <c r="E118" s="33" t="n">
        <v>0.246274</v>
      </c>
      <c r="F118" s="33" t="n">
        <v>0.186528</v>
      </c>
      <c r="G118" s="33" t="n">
        <v>0.166665</v>
      </c>
    </row>
    <row r="119" customFormat="false" ht="12.65" hidden="false" customHeight="false" outlineLevel="0" collapsed="false">
      <c r="A119" s="45" t="n">
        <v>115</v>
      </c>
      <c r="B119" s="33" t="n">
        <v>0.331173</v>
      </c>
      <c r="C119" s="33" t="n">
        <v>0.29781</v>
      </c>
      <c r="D119" s="33" t="n">
        <v>0.282509</v>
      </c>
      <c r="E119" s="33" t="n">
        <v>0.254049</v>
      </c>
      <c r="F119" s="33" t="n">
        <v>0.190752</v>
      </c>
      <c r="G119" s="33" t="n">
        <v>0.171536</v>
      </c>
    </row>
    <row r="120" customFormat="false" ht="12.65" hidden="false" customHeight="false" outlineLevel="0" collapsed="false">
      <c r="A120" s="45" t="n">
        <v>116</v>
      </c>
      <c r="B120" s="33" t="n">
        <v>0.339979</v>
      </c>
      <c r="C120" s="33" t="n">
        <v>0.30773</v>
      </c>
      <c r="D120" s="33" t="n">
        <v>0.289291</v>
      </c>
      <c r="E120" s="33" t="n">
        <v>0.26185</v>
      </c>
      <c r="F120" s="33" t="n">
        <v>0.194887</v>
      </c>
      <c r="G120" s="33" t="n">
        <v>0.176401</v>
      </c>
    </row>
    <row r="121" customFormat="false" ht="12.65" hidden="false" customHeight="false" outlineLevel="0" collapsed="false">
      <c r="A121" s="45" t="n">
        <v>117</v>
      </c>
      <c r="B121" s="33" t="n">
        <v>0.348689</v>
      </c>
      <c r="C121" s="33" t="n">
        <v>0.317711</v>
      </c>
      <c r="D121" s="33" t="n">
        <v>0.295955</v>
      </c>
      <c r="E121" s="33" t="n">
        <v>0.269662</v>
      </c>
      <c r="F121" s="33" t="n">
        <v>0.198923</v>
      </c>
      <c r="G121" s="33" t="n">
        <v>0.18125</v>
      </c>
    </row>
    <row r="122" customFormat="false" ht="12.65" hidden="false" customHeight="false" outlineLevel="0" collapsed="false">
      <c r="A122" s="45" t="n">
        <v>118</v>
      </c>
      <c r="B122" s="33" t="n">
        <v>0.35728</v>
      </c>
      <c r="C122" s="33" t="n">
        <v>0.327734</v>
      </c>
      <c r="D122" s="33" t="n">
        <v>0.302482</v>
      </c>
      <c r="E122" s="33" t="n">
        <v>0.277468</v>
      </c>
      <c r="F122" s="33" t="n">
        <v>0.202848</v>
      </c>
      <c r="G122" s="33" t="n">
        <v>0.186074</v>
      </c>
    </row>
    <row r="123" customFormat="false" ht="12.65" hidden="false" customHeight="false" outlineLevel="0" collapsed="false">
      <c r="A123" s="45" t="n">
        <v>119</v>
      </c>
      <c r="B123" s="33" t="n">
        <v>0.365725</v>
      </c>
      <c r="C123" s="33" t="n">
        <v>0.337774</v>
      </c>
      <c r="D123" s="33" t="n">
        <v>0.308852</v>
      </c>
      <c r="E123" s="33" t="n">
        <v>0.285248</v>
      </c>
      <c r="F123" s="33" t="n">
        <v>0.206649</v>
      </c>
      <c r="G123" s="33" t="n">
        <v>0.190855</v>
      </c>
    </row>
    <row r="124" customFormat="false" ht="12.65" hidden="false" customHeight="false" outlineLevel="0" collapsed="false">
      <c r="A124" s="45" t="n">
        <v>120</v>
      </c>
      <c r="B124" s="33" t="n">
        <v>0.373997</v>
      </c>
      <c r="C124" s="33" t="n">
        <v>0.347799</v>
      </c>
      <c r="D124" s="33" t="n">
        <v>0.315042</v>
      </c>
      <c r="E124" s="33" t="n">
        <v>0.292973</v>
      </c>
      <c r="F124" s="33" t="n">
        <v>0.210311</v>
      </c>
      <c r="G124" s="33" t="n">
        <v>0.195579</v>
      </c>
    </row>
    <row r="125" customFormat="false" ht="12.65" hidden="false" customHeight="false" outlineLevel="0" collapsed="false">
      <c r="A125" s="45" t="n">
        <v>121</v>
      </c>
      <c r="B125" s="33" t="n">
        <v>1</v>
      </c>
      <c r="C125" s="33" t="n">
        <v>1</v>
      </c>
      <c r="D125" s="33" t="n">
        <v>1</v>
      </c>
      <c r="E125" s="33" t="n">
        <v>1</v>
      </c>
      <c r="F125" s="33" t="n">
        <v>1</v>
      </c>
      <c r="G125" s="33" t="n">
        <v>1</v>
      </c>
    </row>
  </sheetData>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G12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95" activeCellId="0" sqref="H95"/>
    </sheetView>
  </sheetViews>
  <sheetFormatPr defaultRowHeight="14.1"/>
  <cols>
    <col collapsed="false" hidden="false" max="1" min="1" style="31" width="11.6989795918367"/>
    <col collapsed="false" hidden="false" max="7" min="2" style="31" width="10.8265306122449"/>
    <col collapsed="false" hidden="false" max="237" min="8" style="31" width="11.0408163265306"/>
    <col collapsed="false" hidden="false" max="257" min="238" style="46" width="11.0408163265306"/>
  </cols>
  <sheetData>
    <row r="1" customFormat="false" ht="29" hidden="false" customHeight="false" outlineLevel="0" collapsed="false">
      <c r="A1" s="30" t="s">
        <v>51</v>
      </c>
      <c r="B1" s="30" t="s">
        <v>52</v>
      </c>
      <c r="C1" s="47" t="s">
        <v>53</v>
      </c>
      <c r="D1" s="30" t="s">
        <v>54</v>
      </c>
      <c r="E1" s="47" t="s">
        <v>55</v>
      </c>
      <c r="F1" s="30" t="s">
        <v>56</v>
      </c>
      <c r="G1" s="47" t="s">
        <v>57</v>
      </c>
    </row>
    <row r="2" customFormat="false" ht="14.1" hidden="false" customHeight="false" outlineLevel="0" collapsed="false">
      <c r="A2" s="48" t="n">
        <v>1900</v>
      </c>
      <c r="B2" s="49" t="n">
        <v>12</v>
      </c>
      <c r="C2" s="50" t="n">
        <v>10</v>
      </c>
      <c r="D2" s="51" t="n">
        <v>9</v>
      </c>
      <c r="E2" s="52" t="n">
        <v>8</v>
      </c>
      <c r="F2" s="51"/>
      <c r="G2" s="52"/>
    </row>
    <row r="3" customFormat="false" ht="14.1" hidden="false" customHeight="false" outlineLevel="0" collapsed="false">
      <c r="A3" s="53" t="n">
        <v>1901</v>
      </c>
      <c r="B3" s="54" t="n">
        <v>12</v>
      </c>
      <c r="C3" s="55" t="n">
        <v>10</v>
      </c>
      <c r="D3" s="56" t="n">
        <v>9</v>
      </c>
      <c r="E3" s="57" t="n">
        <v>8</v>
      </c>
      <c r="F3" s="56"/>
      <c r="G3" s="57"/>
    </row>
    <row r="4" customFormat="false" ht="14.1" hidden="false" customHeight="false" outlineLevel="0" collapsed="false">
      <c r="A4" s="53" t="n">
        <v>1902</v>
      </c>
      <c r="B4" s="54" t="n">
        <v>12</v>
      </c>
      <c r="C4" s="55" t="n">
        <v>10</v>
      </c>
      <c r="D4" s="56" t="n">
        <v>9</v>
      </c>
      <c r="E4" s="57" t="n">
        <v>8</v>
      </c>
      <c r="F4" s="56"/>
      <c r="G4" s="57"/>
    </row>
    <row r="5" customFormat="false" ht="14.1" hidden="false" customHeight="false" outlineLevel="0" collapsed="false">
      <c r="A5" s="53" t="n">
        <v>1903</v>
      </c>
      <c r="B5" s="54" t="n">
        <v>11</v>
      </c>
      <c r="C5" s="55" t="n">
        <v>10</v>
      </c>
      <c r="D5" s="56" t="n">
        <v>9</v>
      </c>
      <c r="E5" s="57" t="n">
        <v>8</v>
      </c>
      <c r="F5" s="56"/>
      <c r="G5" s="57"/>
    </row>
    <row r="6" customFormat="false" ht="14.1" hidden="false" customHeight="false" outlineLevel="0" collapsed="false">
      <c r="A6" s="53" t="n">
        <v>1904</v>
      </c>
      <c r="B6" s="54" t="n">
        <v>11</v>
      </c>
      <c r="C6" s="55" t="n">
        <v>9</v>
      </c>
      <c r="D6" s="56" t="n">
        <v>9</v>
      </c>
      <c r="E6" s="57" t="n">
        <v>8</v>
      </c>
      <c r="F6" s="56"/>
      <c r="G6" s="57"/>
    </row>
    <row r="7" customFormat="false" ht="14.1" hidden="false" customHeight="false" outlineLevel="0" collapsed="false">
      <c r="A7" s="53" t="n">
        <v>1905</v>
      </c>
      <c r="B7" s="54" t="n">
        <v>11</v>
      </c>
      <c r="C7" s="55" t="n">
        <v>9</v>
      </c>
      <c r="D7" s="56" t="n">
        <v>9</v>
      </c>
      <c r="E7" s="57" t="n">
        <v>8</v>
      </c>
      <c r="F7" s="56"/>
      <c r="G7" s="57"/>
    </row>
    <row r="8" customFormat="false" ht="14.1" hidden="false" customHeight="false" outlineLevel="0" collapsed="false">
      <c r="A8" s="53" t="n">
        <v>1906</v>
      </c>
      <c r="B8" s="54" t="n">
        <v>10</v>
      </c>
      <c r="C8" s="55" t="n">
        <v>8</v>
      </c>
      <c r="D8" s="56" t="n">
        <v>9</v>
      </c>
      <c r="E8" s="57" t="n">
        <v>8</v>
      </c>
      <c r="F8" s="56"/>
      <c r="G8" s="57"/>
    </row>
    <row r="9" customFormat="false" ht="14.1" hidden="false" customHeight="false" outlineLevel="0" collapsed="false">
      <c r="A9" s="53" t="n">
        <v>1907</v>
      </c>
      <c r="B9" s="54" t="n">
        <v>10</v>
      </c>
      <c r="C9" s="55" t="n">
        <v>8</v>
      </c>
      <c r="D9" s="56" t="n">
        <v>9</v>
      </c>
      <c r="E9" s="57" t="n">
        <v>8</v>
      </c>
      <c r="F9" s="56"/>
      <c r="G9" s="57"/>
    </row>
    <row r="10" customFormat="false" ht="14.1" hidden="false" customHeight="false" outlineLevel="0" collapsed="false">
      <c r="A10" s="53" t="n">
        <v>1908</v>
      </c>
      <c r="B10" s="54" t="n">
        <v>9</v>
      </c>
      <c r="C10" s="55" t="n">
        <v>7</v>
      </c>
      <c r="D10" s="56" t="n">
        <v>9</v>
      </c>
      <c r="E10" s="57" t="n">
        <v>8</v>
      </c>
      <c r="F10" s="56"/>
      <c r="G10" s="57"/>
    </row>
    <row r="11" customFormat="false" ht="14.1" hidden="false" customHeight="false" outlineLevel="0" collapsed="false">
      <c r="A11" s="53" t="n">
        <v>1909</v>
      </c>
      <c r="B11" s="54" t="n">
        <v>8</v>
      </c>
      <c r="C11" s="55" t="n">
        <v>7</v>
      </c>
      <c r="D11" s="56" t="n">
        <v>9</v>
      </c>
      <c r="E11" s="57" t="n">
        <v>8</v>
      </c>
      <c r="F11" s="58"/>
      <c r="G11" s="59"/>
    </row>
    <row r="12" customFormat="false" ht="14.1" hidden="false" customHeight="false" outlineLevel="0" collapsed="false">
      <c r="A12" s="53" t="n">
        <v>1910</v>
      </c>
      <c r="B12" s="54" t="n">
        <v>8</v>
      </c>
      <c r="C12" s="55" t="n">
        <v>6</v>
      </c>
      <c r="D12" s="56" t="n">
        <v>9</v>
      </c>
      <c r="E12" s="57" t="n">
        <v>8</v>
      </c>
      <c r="F12" s="51" t="n">
        <v>12</v>
      </c>
      <c r="G12" s="52" t="n">
        <v>11</v>
      </c>
    </row>
    <row r="13" customFormat="false" ht="14.1" hidden="false" customHeight="false" outlineLevel="0" collapsed="false">
      <c r="A13" s="53" t="n">
        <v>1911</v>
      </c>
      <c r="B13" s="54" t="n">
        <v>7</v>
      </c>
      <c r="C13" s="55" t="n">
        <v>6</v>
      </c>
      <c r="D13" s="56" t="n">
        <v>9</v>
      </c>
      <c r="E13" s="57" t="n">
        <v>8</v>
      </c>
      <c r="F13" s="56" t="n">
        <v>12</v>
      </c>
      <c r="G13" s="57" t="n">
        <v>11</v>
      </c>
    </row>
    <row r="14" customFormat="false" ht="14.1" hidden="false" customHeight="false" outlineLevel="0" collapsed="false">
      <c r="A14" s="53" t="n">
        <v>1912</v>
      </c>
      <c r="B14" s="54" t="n">
        <v>7</v>
      </c>
      <c r="C14" s="55" t="n">
        <v>6</v>
      </c>
      <c r="D14" s="56" t="n">
        <v>9</v>
      </c>
      <c r="E14" s="57" t="n">
        <v>8</v>
      </c>
      <c r="F14" s="56" t="n">
        <v>12</v>
      </c>
      <c r="G14" s="57" t="n">
        <v>11</v>
      </c>
    </row>
    <row r="15" customFormat="false" ht="14.1" hidden="false" customHeight="false" outlineLevel="0" collapsed="false">
      <c r="A15" s="53" t="n">
        <v>1913</v>
      </c>
      <c r="B15" s="54" t="n">
        <v>6</v>
      </c>
      <c r="C15" s="55" t="n">
        <v>5</v>
      </c>
      <c r="D15" s="56" t="n">
        <v>9</v>
      </c>
      <c r="E15" s="57" t="n">
        <v>8</v>
      </c>
      <c r="F15" s="56" t="n">
        <v>12</v>
      </c>
      <c r="G15" s="57" t="n">
        <v>11</v>
      </c>
    </row>
    <row r="16" customFormat="false" ht="14.1" hidden="false" customHeight="false" outlineLevel="0" collapsed="false">
      <c r="A16" s="53" t="n">
        <v>1914</v>
      </c>
      <c r="B16" s="54" t="n">
        <v>5</v>
      </c>
      <c r="C16" s="55" t="n">
        <v>5</v>
      </c>
      <c r="D16" s="56" t="n">
        <v>8</v>
      </c>
      <c r="E16" s="57" t="n">
        <v>7</v>
      </c>
      <c r="F16" s="56" t="n">
        <v>12</v>
      </c>
      <c r="G16" s="57" t="n">
        <v>11</v>
      </c>
    </row>
    <row r="17" customFormat="false" ht="14.1" hidden="false" customHeight="false" outlineLevel="0" collapsed="false">
      <c r="A17" s="53" t="n">
        <v>1915</v>
      </c>
      <c r="B17" s="54" t="n">
        <v>5</v>
      </c>
      <c r="C17" s="55" t="n">
        <v>5</v>
      </c>
      <c r="D17" s="56" t="n">
        <v>7</v>
      </c>
      <c r="E17" s="57" t="n">
        <v>7</v>
      </c>
      <c r="F17" s="56" t="n">
        <v>12</v>
      </c>
      <c r="G17" s="57" t="n">
        <v>11</v>
      </c>
    </row>
    <row r="18" customFormat="false" ht="14.1" hidden="false" customHeight="false" outlineLevel="0" collapsed="false">
      <c r="A18" s="53" t="n">
        <v>1916</v>
      </c>
      <c r="B18" s="54" t="n">
        <v>4</v>
      </c>
      <c r="C18" s="55" t="n">
        <v>4</v>
      </c>
      <c r="D18" s="56" t="n">
        <v>7</v>
      </c>
      <c r="E18" s="57" t="n">
        <v>6</v>
      </c>
      <c r="F18" s="56" t="n">
        <v>12</v>
      </c>
      <c r="G18" s="57" t="n">
        <v>11</v>
      </c>
    </row>
    <row r="19" customFormat="false" ht="14.1" hidden="false" customHeight="false" outlineLevel="0" collapsed="false">
      <c r="A19" s="53" t="n">
        <v>1917</v>
      </c>
      <c r="B19" s="54" t="n">
        <v>4</v>
      </c>
      <c r="C19" s="55" t="n">
        <v>4</v>
      </c>
      <c r="D19" s="56" t="n">
        <v>6</v>
      </c>
      <c r="E19" s="57" t="n">
        <v>6</v>
      </c>
      <c r="F19" s="56" t="n">
        <v>12</v>
      </c>
      <c r="G19" s="57" t="n">
        <v>10</v>
      </c>
    </row>
    <row r="20" customFormat="false" ht="14.1" hidden="false" customHeight="false" outlineLevel="0" collapsed="false">
      <c r="A20" s="53" t="n">
        <v>1918</v>
      </c>
      <c r="B20" s="54" t="n">
        <v>3</v>
      </c>
      <c r="C20" s="55" t="n">
        <v>4</v>
      </c>
      <c r="D20" s="56" t="n">
        <v>5</v>
      </c>
      <c r="E20" s="57" t="n">
        <v>5</v>
      </c>
      <c r="F20" s="56" t="n">
        <v>11</v>
      </c>
      <c r="G20" s="57" t="n">
        <v>10</v>
      </c>
    </row>
    <row r="21" customFormat="false" ht="14.1" hidden="false" customHeight="false" outlineLevel="0" collapsed="false">
      <c r="A21" s="53" t="n">
        <v>1919</v>
      </c>
      <c r="B21" s="54" t="n">
        <v>3</v>
      </c>
      <c r="C21" s="55" t="n">
        <v>4</v>
      </c>
      <c r="D21" s="56" t="n">
        <v>5</v>
      </c>
      <c r="E21" s="57" t="n">
        <v>5</v>
      </c>
      <c r="F21" s="56" t="n">
        <v>10</v>
      </c>
      <c r="G21" s="57" t="n">
        <v>9</v>
      </c>
    </row>
    <row r="22" customFormat="false" ht="14.1" hidden="false" customHeight="false" outlineLevel="0" collapsed="false">
      <c r="A22" s="53" t="n">
        <v>1920</v>
      </c>
      <c r="B22" s="54" t="n">
        <v>3</v>
      </c>
      <c r="C22" s="55" t="n">
        <v>3</v>
      </c>
      <c r="D22" s="56" t="n">
        <v>5</v>
      </c>
      <c r="E22" s="57" t="n">
        <v>5</v>
      </c>
      <c r="F22" s="56" t="n">
        <v>9</v>
      </c>
      <c r="G22" s="57" t="n">
        <v>8</v>
      </c>
    </row>
    <row r="23" customFormat="false" ht="14.1" hidden="false" customHeight="false" outlineLevel="0" collapsed="false">
      <c r="A23" s="53" t="n">
        <v>1921</v>
      </c>
      <c r="B23" s="54" t="n">
        <v>3</v>
      </c>
      <c r="C23" s="55" t="n">
        <v>3</v>
      </c>
      <c r="D23" s="56" t="n">
        <v>4</v>
      </c>
      <c r="E23" s="57" t="n">
        <v>4</v>
      </c>
      <c r="F23" s="56" t="n">
        <v>8</v>
      </c>
      <c r="G23" s="57" t="n">
        <v>8</v>
      </c>
    </row>
    <row r="24" customFormat="false" ht="14.1" hidden="false" customHeight="false" outlineLevel="0" collapsed="false">
      <c r="A24" s="53" t="n">
        <v>1922</v>
      </c>
      <c r="B24" s="54" t="n">
        <v>3</v>
      </c>
      <c r="C24" s="55" t="n">
        <v>3</v>
      </c>
      <c r="D24" s="56" t="n">
        <v>4</v>
      </c>
      <c r="E24" s="57" t="n">
        <v>4</v>
      </c>
      <c r="F24" s="56" t="n">
        <v>7</v>
      </c>
      <c r="G24" s="57" t="n">
        <v>7</v>
      </c>
    </row>
    <row r="25" customFormat="false" ht="14.1" hidden="false" customHeight="false" outlineLevel="0" collapsed="false">
      <c r="A25" s="53" t="n">
        <v>1923</v>
      </c>
      <c r="B25" s="54" t="n">
        <v>2</v>
      </c>
      <c r="C25" s="55" t="n">
        <v>3</v>
      </c>
      <c r="D25" s="56" t="n">
        <v>4</v>
      </c>
      <c r="E25" s="57" t="n">
        <v>4</v>
      </c>
      <c r="F25" s="56" t="n">
        <v>7</v>
      </c>
      <c r="G25" s="57" t="n">
        <v>7</v>
      </c>
    </row>
    <row r="26" customFormat="false" ht="14.1" hidden="false" customHeight="false" outlineLevel="0" collapsed="false">
      <c r="A26" s="53" t="n">
        <v>1924</v>
      </c>
      <c r="B26" s="54" t="n">
        <v>2</v>
      </c>
      <c r="C26" s="55" t="n">
        <v>3</v>
      </c>
      <c r="D26" s="56" t="n">
        <v>4</v>
      </c>
      <c r="E26" s="57" t="n">
        <v>4</v>
      </c>
      <c r="F26" s="56" t="n">
        <v>7</v>
      </c>
      <c r="G26" s="57" t="n">
        <v>7</v>
      </c>
    </row>
    <row r="27" customFormat="false" ht="14.1" hidden="false" customHeight="false" outlineLevel="0" collapsed="false">
      <c r="A27" s="53" t="n">
        <v>1925</v>
      </c>
      <c r="B27" s="54" t="n">
        <v>2</v>
      </c>
      <c r="C27" s="55" t="n">
        <v>3</v>
      </c>
      <c r="D27" s="56" t="n">
        <v>4</v>
      </c>
      <c r="E27" s="57" t="n">
        <v>4</v>
      </c>
      <c r="F27" s="56" t="n">
        <v>7</v>
      </c>
      <c r="G27" s="57" t="n">
        <v>6</v>
      </c>
    </row>
    <row r="28" customFormat="false" ht="14.1" hidden="false" customHeight="false" outlineLevel="0" collapsed="false">
      <c r="A28" s="53" t="n">
        <v>1926</v>
      </c>
      <c r="B28" s="54" t="n">
        <v>2</v>
      </c>
      <c r="C28" s="55" t="n">
        <v>3</v>
      </c>
      <c r="D28" s="56" t="n">
        <v>4</v>
      </c>
      <c r="E28" s="57" t="n">
        <v>4</v>
      </c>
      <c r="F28" s="56" t="n">
        <v>6</v>
      </c>
      <c r="G28" s="57" t="n">
        <v>6</v>
      </c>
    </row>
    <row r="29" customFormat="false" ht="14.1" hidden="false" customHeight="false" outlineLevel="0" collapsed="false">
      <c r="A29" s="53" t="n">
        <v>1927</v>
      </c>
      <c r="B29" s="54" t="n">
        <v>2</v>
      </c>
      <c r="C29" s="55" t="n">
        <v>3</v>
      </c>
      <c r="D29" s="56" t="n">
        <v>4</v>
      </c>
      <c r="E29" s="57" t="n">
        <v>4</v>
      </c>
      <c r="F29" s="56" t="n">
        <v>6</v>
      </c>
      <c r="G29" s="57" t="n">
        <v>6</v>
      </c>
    </row>
    <row r="30" customFormat="false" ht="14.1" hidden="false" customHeight="false" outlineLevel="0" collapsed="false">
      <c r="A30" s="53" t="n">
        <v>1928</v>
      </c>
      <c r="B30" s="54" t="n">
        <v>2</v>
      </c>
      <c r="C30" s="55" t="n">
        <v>3</v>
      </c>
      <c r="D30" s="56" t="n">
        <v>4</v>
      </c>
      <c r="E30" s="57" t="n">
        <v>4</v>
      </c>
      <c r="F30" s="56" t="n">
        <v>6</v>
      </c>
      <c r="G30" s="57" t="n">
        <v>6</v>
      </c>
    </row>
    <row r="31" customFormat="false" ht="14.1" hidden="false" customHeight="false" outlineLevel="0" collapsed="false">
      <c r="A31" s="53" t="n">
        <v>1929</v>
      </c>
      <c r="B31" s="54" t="n">
        <v>2</v>
      </c>
      <c r="C31" s="55" t="n">
        <v>3</v>
      </c>
      <c r="D31" s="56" t="n">
        <v>4</v>
      </c>
      <c r="E31" s="57" t="n">
        <v>4</v>
      </c>
      <c r="F31" s="56" t="n">
        <v>6</v>
      </c>
      <c r="G31" s="57" t="n">
        <v>6</v>
      </c>
    </row>
    <row r="32" customFormat="false" ht="14.1" hidden="false" customHeight="false" outlineLevel="0" collapsed="false">
      <c r="A32" s="53" t="n">
        <v>1930</v>
      </c>
      <c r="B32" s="54" t="n">
        <v>2</v>
      </c>
      <c r="C32" s="55" t="n">
        <v>2</v>
      </c>
      <c r="D32" s="56" t="n">
        <v>4</v>
      </c>
      <c r="E32" s="57" t="n">
        <v>4</v>
      </c>
      <c r="F32" s="56" t="n">
        <v>6</v>
      </c>
      <c r="G32" s="57" t="n">
        <v>6</v>
      </c>
    </row>
    <row r="33" customFormat="false" ht="14.1" hidden="false" customHeight="false" outlineLevel="0" collapsed="false">
      <c r="A33" s="53" t="n">
        <v>1931</v>
      </c>
      <c r="B33" s="54" t="n">
        <v>2</v>
      </c>
      <c r="C33" s="55" t="n">
        <v>2</v>
      </c>
      <c r="D33" s="56" t="n">
        <v>3</v>
      </c>
      <c r="E33" s="57" t="n">
        <v>3</v>
      </c>
      <c r="F33" s="56" t="n">
        <v>6</v>
      </c>
      <c r="G33" s="57" t="n">
        <v>6</v>
      </c>
    </row>
    <row r="34" customFormat="false" ht="14.1" hidden="false" customHeight="false" outlineLevel="0" collapsed="false">
      <c r="A34" s="53" t="n">
        <v>1932</v>
      </c>
      <c r="B34" s="54" t="n">
        <v>2</v>
      </c>
      <c r="C34" s="55" t="n">
        <v>2</v>
      </c>
      <c r="D34" s="56" t="n">
        <v>3</v>
      </c>
      <c r="E34" s="57" t="n">
        <v>3</v>
      </c>
      <c r="F34" s="56" t="n">
        <v>6</v>
      </c>
      <c r="G34" s="57" t="n">
        <v>6</v>
      </c>
    </row>
    <row r="35" customFormat="false" ht="14.1" hidden="false" customHeight="false" outlineLevel="0" collapsed="false">
      <c r="A35" s="53" t="n">
        <v>1933</v>
      </c>
      <c r="B35" s="54" t="n">
        <v>2</v>
      </c>
      <c r="C35" s="55" t="n">
        <v>2</v>
      </c>
      <c r="D35" s="56" t="n">
        <v>3</v>
      </c>
      <c r="E35" s="57" t="n">
        <v>3</v>
      </c>
      <c r="F35" s="56" t="n">
        <v>6</v>
      </c>
      <c r="G35" s="57" t="n">
        <v>6</v>
      </c>
    </row>
    <row r="36" customFormat="false" ht="14.1" hidden="false" customHeight="false" outlineLevel="0" collapsed="false">
      <c r="A36" s="53" t="n">
        <v>1934</v>
      </c>
      <c r="B36" s="54" t="n">
        <v>2</v>
      </c>
      <c r="C36" s="55" t="n">
        <v>2</v>
      </c>
      <c r="D36" s="56" t="n">
        <v>3</v>
      </c>
      <c r="E36" s="57" t="n">
        <v>3</v>
      </c>
      <c r="F36" s="56" t="n">
        <v>6</v>
      </c>
      <c r="G36" s="57" t="n">
        <v>5</v>
      </c>
    </row>
    <row r="37" customFormat="false" ht="14.1" hidden="false" customHeight="false" outlineLevel="0" collapsed="false">
      <c r="A37" s="53" t="n">
        <v>1935</v>
      </c>
      <c r="B37" s="54" t="n">
        <v>2</v>
      </c>
      <c r="C37" s="55" t="n">
        <v>2</v>
      </c>
      <c r="D37" s="56" t="n">
        <v>3</v>
      </c>
      <c r="E37" s="57" t="n">
        <v>3</v>
      </c>
      <c r="F37" s="56" t="n">
        <v>5</v>
      </c>
      <c r="G37" s="57" t="n">
        <v>5</v>
      </c>
    </row>
    <row r="38" customFormat="false" ht="14.1" hidden="false" customHeight="false" outlineLevel="0" collapsed="false">
      <c r="A38" s="53" t="n">
        <v>1936</v>
      </c>
      <c r="B38" s="54" t="n">
        <v>2</v>
      </c>
      <c r="C38" s="55" t="n">
        <v>2</v>
      </c>
      <c r="D38" s="56" t="n">
        <v>3</v>
      </c>
      <c r="E38" s="57" t="n">
        <v>3</v>
      </c>
      <c r="F38" s="56" t="n">
        <v>5</v>
      </c>
      <c r="G38" s="57" t="n">
        <v>5</v>
      </c>
    </row>
    <row r="39" customFormat="false" ht="14.1" hidden="false" customHeight="false" outlineLevel="0" collapsed="false">
      <c r="A39" s="53" t="n">
        <v>1937</v>
      </c>
      <c r="B39" s="54" t="n">
        <v>2</v>
      </c>
      <c r="C39" s="55" t="n">
        <v>2</v>
      </c>
      <c r="D39" s="56" t="n">
        <v>3</v>
      </c>
      <c r="E39" s="57" t="n">
        <v>3</v>
      </c>
      <c r="F39" s="56" t="n">
        <v>5</v>
      </c>
      <c r="G39" s="57" t="n">
        <v>5</v>
      </c>
    </row>
    <row r="40" customFormat="false" ht="14.1" hidden="false" customHeight="false" outlineLevel="0" collapsed="false">
      <c r="A40" s="53" t="n">
        <v>1938</v>
      </c>
      <c r="B40" s="54" t="n">
        <v>2</v>
      </c>
      <c r="C40" s="55" t="n">
        <v>2</v>
      </c>
      <c r="D40" s="56" t="n">
        <v>3</v>
      </c>
      <c r="E40" s="57" t="n">
        <v>2</v>
      </c>
      <c r="F40" s="56" t="n">
        <v>5</v>
      </c>
      <c r="G40" s="57" t="n">
        <v>5</v>
      </c>
    </row>
    <row r="41" customFormat="false" ht="14.1" hidden="false" customHeight="false" outlineLevel="0" collapsed="false">
      <c r="A41" s="53" t="n">
        <v>1939</v>
      </c>
      <c r="B41" s="54" t="n">
        <v>2</v>
      </c>
      <c r="C41" s="55" t="n">
        <v>2</v>
      </c>
      <c r="D41" s="56" t="n">
        <v>3</v>
      </c>
      <c r="E41" s="57" t="n">
        <v>2</v>
      </c>
      <c r="F41" s="56" t="n">
        <v>5</v>
      </c>
      <c r="G41" s="57" t="n">
        <v>5</v>
      </c>
    </row>
    <row r="42" customFormat="false" ht="14.1" hidden="false" customHeight="false" outlineLevel="0" collapsed="false">
      <c r="A42" s="53" t="n">
        <v>1940</v>
      </c>
      <c r="B42" s="54" t="n">
        <v>1</v>
      </c>
      <c r="C42" s="55" t="n">
        <v>1</v>
      </c>
      <c r="D42" s="56" t="n">
        <v>2</v>
      </c>
      <c r="E42" s="57" t="n">
        <v>2</v>
      </c>
      <c r="F42" s="56" t="n">
        <v>5</v>
      </c>
      <c r="G42" s="57" t="n">
        <v>4</v>
      </c>
    </row>
    <row r="43" customFormat="false" ht="14.1" hidden="false" customHeight="false" outlineLevel="0" collapsed="false">
      <c r="A43" s="53" t="n">
        <v>1941</v>
      </c>
      <c r="B43" s="54" t="n">
        <v>1</v>
      </c>
      <c r="C43" s="55" t="n">
        <v>1</v>
      </c>
      <c r="D43" s="56" t="n">
        <v>2</v>
      </c>
      <c r="E43" s="57" t="n">
        <v>2</v>
      </c>
      <c r="F43" s="56" t="n">
        <v>5</v>
      </c>
      <c r="G43" s="57" t="n">
        <v>4</v>
      </c>
    </row>
    <row r="44" customFormat="false" ht="14.1" hidden="false" customHeight="false" outlineLevel="0" collapsed="false">
      <c r="A44" s="53" t="n">
        <v>1942</v>
      </c>
      <c r="B44" s="54" t="n">
        <v>1</v>
      </c>
      <c r="C44" s="55" t="n">
        <v>1</v>
      </c>
      <c r="D44" s="56" t="n">
        <v>2</v>
      </c>
      <c r="E44" s="57" t="n">
        <v>2</v>
      </c>
      <c r="F44" s="56" t="n">
        <v>4</v>
      </c>
      <c r="G44" s="57" t="n">
        <v>4</v>
      </c>
    </row>
    <row r="45" customFormat="false" ht="14.1" hidden="false" customHeight="false" outlineLevel="0" collapsed="false">
      <c r="A45" s="53" t="n">
        <v>1943</v>
      </c>
      <c r="B45" s="54" t="n">
        <v>1</v>
      </c>
      <c r="C45" s="55" t="n">
        <v>1</v>
      </c>
      <c r="D45" s="56" t="n">
        <v>2</v>
      </c>
      <c r="E45" s="57" t="n">
        <v>2</v>
      </c>
      <c r="F45" s="56" t="n">
        <v>4</v>
      </c>
      <c r="G45" s="57" t="n">
        <v>4</v>
      </c>
    </row>
    <row r="46" customFormat="false" ht="14.1" hidden="false" customHeight="false" outlineLevel="0" collapsed="false">
      <c r="A46" s="53" t="n">
        <v>1944</v>
      </c>
      <c r="B46" s="54" t="n">
        <v>1</v>
      </c>
      <c r="C46" s="55" t="n">
        <v>1</v>
      </c>
      <c r="D46" s="56" t="n">
        <v>2</v>
      </c>
      <c r="E46" s="57" t="n">
        <v>1</v>
      </c>
      <c r="F46" s="56" t="n">
        <v>4</v>
      </c>
      <c r="G46" s="57" t="n">
        <v>4</v>
      </c>
    </row>
    <row r="47" customFormat="false" ht="14.1" hidden="false" customHeight="false" outlineLevel="0" collapsed="false">
      <c r="A47" s="53" t="n">
        <v>1945</v>
      </c>
      <c r="B47" s="54" t="n">
        <v>1</v>
      </c>
      <c r="C47" s="55" t="n">
        <v>1</v>
      </c>
      <c r="D47" s="56" t="n">
        <v>2</v>
      </c>
      <c r="E47" s="57" t="n">
        <v>1</v>
      </c>
      <c r="F47" s="56" t="n">
        <v>4</v>
      </c>
      <c r="G47" s="57" t="n">
        <v>4</v>
      </c>
    </row>
    <row r="48" customFormat="false" ht="14.1" hidden="false" customHeight="false" outlineLevel="0" collapsed="false">
      <c r="A48" s="53" t="n">
        <v>1946</v>
      </c>
      <c r="B48" s="54" t="n">
        <v>1</v>
      </c>
      <c r="C48" s="55" t="n">
        <v>1</v>
      </c>
      <c r="D48" s="56" t="n">
        <v>1</v>
      </c>
      <c r="E48" s="57" t="n">
        <v>1</v>
      </c>
      <c r="F48" s="56" t="n">
        <v>4</v>
      </c>
      <c r="G48" s="57" t="n">
        <v>3</v>
      </c>
    </row>
    <row r="49" customFormat="false" ht="14.1" hidden="false" customHeight="false" outlineLevel="0" collapsed="false">
      <c r="A49" s="53" t="n">
        <v>1947</v>
      </c>
      <c r="B49" s="54" t="n">
        <v>1</v>
      </c>
      <c r="C49" s="55" t="n">
        <v>1</v>
      </c>
      <c r="D49" s="56" t="n">
        <v>1</v>
      </c>
      <c r="E49" s="57" t="n">
        <v>1</v>
      </c>
      <c r="F49" s="56" t="n">
        <v>4</v>
      </c>
      <c r="G49" s="57" t="n">
        <v>3</v>
      </c>
    </row>
    <row r="50" customFormat="false" ht="14.1" hidden="false" customHeight="false" outlineLevel="0" collapsed="false">
      <c r="A50" s="53" t="n">
        <v>1948</v>
      </c>
      <c r="B50" s="54" t="n">
        <v>0</v>
      </c>
      <c r="C50" s="55" t="n">
        <v>0</v>
      </c>
      <c r="D50" s="56" t="n">
        <v>1</v>
      </c>
      <c r="E50" s="57" t="n">
        <v>1</v>
      </c>
      <c r="F50" s="56" t="n">
        <v>3</v>
      </c>
      <c r="G50" s="57" t="n">
        <v>3</v>
      </c>
    </row>
    <row r="51" customFormat="false" ht="14.1" hidden="false" customHeight="false" outlineLevel="0" collapsed="false">
      <c r="A51" s="53" t="n">
        <v>1949</v>
      </c>
      <c r="B51" s="54" t="n">
        <v>0</v>
      </c>
      <c r="C51" s="55" t="n">
        <v>0</v>
      </c>
      <c r="D51" s="56" t="n">
        <v>1</v>
      </c>
      <c r="E51" s="57" t="n">
        <v>1</v>
      </c>
      <c r="F51" s="56" t="n">
        <v>3</v>
      </c>
      <c r="G51" s="57" t="n">
        <v>3</v>
      </c>
    </row>
    <row r="52" customFormat="false" ht="14.1" hidden="false" customHeight="false" outlineLevel="0" collapsed="false">
      <c r="A52" s="53" t="n">
        <v>1950</v>
      </c>
      <c r="B52" s="54" t="n">
        <v>0</v>
      </c>
      <c r="C52" s="55" t="n">
        <v>0</v>
      </c>
      <c r="D52" s="56" t="n">
        <v>1</v>
      </c>
      <c r="E52" s="57" t="n">
        <v>0</v>
      </c>
      <c r="F52" s="56" t="n">
        <v>3</v>
      </c>
      <c r="G52" s="57" t="n">
        <v>3</v>
      </c>
    </row>
    <row r="53" customFormat="false" ht="14.1" hidden="false" customHeight="false" outlineLevel="0" collapsed="false">
      <c r="A53" s="53" t="n">
        <v>1951</v>
      </c>
      <c r="B53" s="54" t="n">
        <v>0</v>
      </c>
      <c r="C53" s="55" t="n">
        <v>0</v>
      </c>
      <c r="D53" s="56" t="n">
        <v>0</v>
      </c>
      <c r="E53" s="57" t="n">
        <v>0</v>
      </c>
      <c r="F53" s="56" t="n">
        <v>3</v>
      </c>
      <c r="G53" s="57" t="n">
        <v>2</v>
      </c>
    </row>
    <row r="54" customFormat="false" ht="14.1" hidden="false" customHeight="false" outlineLevel="0" collapsed="false">
      <c r="A54" s="53" t="n">
        <v>1952</v>
      </c>
      <c r="B54" s="54" t="n">
        <v>0</v>
      </c>
      <c r="C54" s="55" t="n">
        <v>0</v>
      </c>
      <c r="D54" s="56" t="n">
        <v>0</v>
      </c>
      <c r="E54" s="57" t="n">
        <v>0</v>
      </c>
      <c r="F54" s="56" t="n">
        <v>3</v>
      </c>
      <c r="G54" s="57" t="n">
        <v>2</v>
      </c>
    </row>
    <row r="55" customFormat="false" ht="14.1" hidden="false" customHeight="false" outlineLevel="0" collapsed="false">
      <c r="A55" s="53" t="n">
        <v>1953</v>
      </c>
      <c r="B55" s="54" t="n">
        <v>0</v>
      </c>
      <c r="C55" s="55" t="n">
        <v>0</v>
      </c>
      <c r="D55" s="56" t="n">
        <v>0</v>
      </c>
      <c r="E55" s="57" t="n">
        <v>0</v>
      </c>
      <c r="F55" s="56" t="n">
        <v>2</v>
      </c>
      <c r="G55" s="57" t="n">
        <v>2</v>
      </c>
    </row>
    <row r="56" customFormat="false" ht="14.1" hidden="false" customHeight="false" outlineLevel="0" collapsed="false">
      <c r="A56" s="53" t="n">
        <v>1954</v>
      </c>
      <c r="B56" s="54" t="n">
        <v>0</v>
      </c>
      <c r="C56" s="55" t="n">
        <v>0</v>
      </c>
      <c r="D56" s="56" t="n">
        <v>0</v>
      </c>
      <c r="E56" s="57" t="n">
        <v>0</v>
      </c>
      <c r="F56" s="56" t="n">
        <v>2</v>
      </c>
      <c r="G56" s="57" t="n">
        <v>2</v>
      </c>
    </row>
    <row r="57" customFormat="false" ht="14.1" hidden="false" customHeight="false" outlineLevel="0" collapsed="false">
      <c r="A57" s="53" t="n">
        <v>1955</v>
      </c>
      <c r="B57" s="54" t="n">
        <v>0</v>
      </c>
      <c r="C57" s="55" t="n">
        <v>0</v>
      </c>
      <c r="D57" s="56" t="n">
        <v>0</v>
      </c>
      <c r="E57" s="57" t="n">
        <v>0</v>
      </c>
      <c r="F57" s="56" t="n">
        <v>2</v>
      </c>
      <c r="G57" s="57" t="n">
        <v>2</v>
      </c>
    </row>
    <row r="58" customFormat="false" ht="14.1" hidden="false" customHeight="false" outlineLevel="0" collapsed="false">
      <c r="A58" s="53" t="n">
        <v>1956</v>
      </c>
      <c r="B58" s="54" t="n">
        <v>-1</v>
      </c>
      <c r="C58" s="55" t="n">
        <v>-1</v>
      </c>
      <c r="D58" s="56" t="n">
        <v>-1</v>
      </c>
      <c r="E58" s="57" t="n">
        <v>-1</v>
      </c>
      <c r="F58" s="56" t="n">
        <v>2</v>
      </c>
      <c r="G58" s="57" t="n">
        <v>1</v>
      </c>
    </row>
    <row r="59" customFormat="false" ht="14.1" hidden="false" customHeight="false" outlineLevel="0" collapsed="false">
      <c r="A59" s="53" t="n">
        <v>1957</v>
      </c>
      <c r="B59" s="54" t="n">
        <v>-1</v>
      </c>
      <c r="C59" s="55" t="n">
        <v>-1</v>
      </c>
      <c r="D59" s="56" t="n">
        <v>-1</v>
      </c>
      <c r="E59" s="57" t="n">
        <v>-1</v>
      </c>
      <c r="F59" s="56" t="n">
        <v>1</v>
      </c>
      <c r="G59" s="57" t="n">
        <v>1</v>
      </c>
    </row>
    <row r="60" customFormat="false" ht="14.1" hidden="false" customHeight="false" outlineLevel="0" collapsed="false">
      <c r="A60" s="53" t="n">
        <v>1958</v>
      </c>
      <c r="B60" s="54" t="n">
        <v>-1</v>
      </c>
      <c r="C60" s="55" t="n">
        <v>-1</v>
      </c>
      <c r="D60" s="56" t="n">
        <v>-1</v>
      </c>
      <c r="E60" s="57" t="n">
        <v>-1</v>
      </c>
      <c r="F60" s="56" t="n">
        <v>1</v>
      </c>
      <c r="G60" s="57" t="n">
        <v>1</v>
      </c>
    </row>
    <row r="61" customFormat="false" ht="14.1" hidden="false" customHeight="false" outlineLevel="0" collapsed="false">
      <c r="A61" s="53" t="n">
        <v>1959</v>
      </c>
      <c r="B61" s="54" t="n">
        <v>-1</v>
      </c>
      <c r="C61" s="55" t="n">
        <v>-1</v>
      </c>
      <c r="D61" s="56" t="n">
        <v>-1</v>
      </c>
      <c r="E61" s="57" t="n">
        <v>-1</v>
      </c>
      <c r="F61" s="56" t="n">
        <v>1</v>
      </c>
      <c r="G61" s="57" t="n">
        <v>1</v>
      </c>
    </row>
    <row r="62" customFormat="false" ht="14.1" hidden="false" customHeight="false" outlineLevel="0" collapsed="false">
      <c r="A62" s="53" t="n">
        <v>1960</v>
      </c>
      <c r="B62" s="54" t="n">
        <v>-1</v>
      </c>
      <c r="C62" s="55" t="n">
        <v>-1</v>
      </c>
      <c r="D62" s="56" t="n">
        <v>-2</v>
      </c>
      <c r="E62" s="57" t="n">
        <v>-1</v>
      </c>
      <c r="F62" s="56" t="n">
        <v>1</v>
      </c>
      <c r="G62" s="57" t="n">
        <v>1</v>
      </c>
    </row>
    <row r="63" customFormat="false" ht="14.1" hidden="false" customHeight="false" outlineLevel="0" collapsed="false">
      <c r="A63" s="53" t="n">
        <v>1961</v>
      </c>
      <c r="B63" s="54" t="n">
        <v>-1</v>
      </c>
      <c r="C63" s="55" t="n">
        <v>-1</v>
      </c>
      <c r="D63" s="56" t="n">
        <v>-2</v>
      </c>
      <c r="E63" s="57" t="n">
        <v>-2</v>
      </c>
      <c r="F63" s="56" t="n">
        <v>0</v>
      </c>
      <c r="G63" s="57" t="n">
        <v>0</v>
      </c>
    </row>
    <row r="64" customFormat="false" ht="14.1" hidden="false" customHeight="false" outlineLevel="0" collapsed="false">
      <c r="A64" s="53" t="n">
        <v>1962</v>
      </c>
      <c r="B64" s="54" t="n">
        <v>-2</v>
      </c>
      <c r="C64" s="55" t="n">
        <v>-2</v>
      </c>
      <c r="D64" s="56" t="n">
        <v>-2</v>
      </c>
      <c r="E64" s="57" t="n">
        <v>-2</v>
      </c>
      <c r="F64" s="56" t="n">
        <v>0</v>
      </c>
      <c r="G64" s="57" t="n">
        <v>0</v>
      </c>
    </row>
    <row r="65" customFormat="false" ht="14.1" hidden="false" customHeight="false" outlineLevel="0" collapsed="false">
      <c r="A65" s="53" t="n">
        <v>1963</v>
      </c>
      <c r="B65" s="54" t="n">
        <v>-2</v>
      </c>
      <c r="C65" s="55" t="n">
        <v>-2</v>
      </c>
      <c r="D65" s="56" t="n">
        <v>-2</v>
      </c>
      <c r="E65" s="57" t="n">
        <v>-2</v>
      </c>
      <c r="F65" s="56" t="n">
        <v>0</v>
      </c>
      <c r="G65" s="57" t="n">
        <v>0</v>
      </c>
    </row>
    <row r="66" customFormat="false" ht="14.1" hidden="false" customHeight="false" outlineLevel="0" collapsed="false">
      <c r="A66" s="53" t="n">
        <v>1964</v>
      </c>
      <c r="B66" s="54" t="n">
        <v>-2</v>
      </c>
      <c r="C66" s="55" t="n">
        <v>-2</v>
      </c>
      <c r="D66" s="56" t="n">
        <v>-2</v>
      </c>
      <c r="E66" s="57" t="n">
        <v>-2</v>
      </c>
      <c r="F66" s="56" t="n">
        <v>0</v>
      </c>
      <c r="G66" s="57" t="n">
        <v>0</v>
      </c>
    </row>
    <row r="67" customFormat="false" ht="14.1" hidden="false" customHeight="false" outlineLevel="0" collapsed="false">
      <c r="A67" s="53" t="n">
        <v>1965</v>
      </c>
      <c r="B67" s="54" t="n">
        <v>-2</v>
      </c>
      <c r="C67" s="55" t="n">
        <v>-2</v>
      </c>
      <c r="D67" s="56" t="n">
        <v>-3</v>
      </c>
      <c r="E67" s="57" t="n">
        <v>-2</v>
      </c>
      <c r="F67" s="56" t="n">
        <v>0</v>
      </c>
      <c r="G67" s="57" t="n">
        <v>0</v>
      </c>
    </row>
    <row r="68" customFormat="false" ht="14.1" hidden="false" customHeight="false" outlineLevel="0" collapsed="false">
      <c r="A68" s="53" t="n">
        <v>1966</v>
      </c>
      <c r="B68" s="54" t="n">
        <v>-2</v>
      </c>
      <c r="C68" s="55" t="n">
        <v>-2</v>
      </c>
      <c r="D68" s="56" t="n">
        <v>-3</v>
      </c>
      <c r="E68" s="57" t="n">
        <v>-3</v>
      </c>
      <c r="F68" s="56" t="n">
        <v>-1</v>
      </c>
      <c r="G68" s="57" t="n">
        <v>-1</v>
      </c>
    </row>
    <row r="69" customFormat="false" ht="14.1" hidden="false" customHeight="false" outlineLevel="0" collapsed="false">
      <c r="A69" s="53" t="n">
        <v>1967</v>
      </c>
      <c r="B69" s="54" t="n">
        <v>-2</v>
      </c>
      <c r="C69" s="55" t="n">
        <v>-2</v>
      </c>
      <c r="D69" s="56" t="n">
        <v>-3</v>
      </c>
      <c r="E69" s="57" t="n">
        <v>-3</v>
      </c>
      <c r="F69" s="56" t="n">
        <v>-1</v>
      </c>
      <c r="G69" s="57" t="n">
        <v>-1</v>
      </c>
    </row>
    <row r="70" customFormat="false" ht="14.1" hidden="false" customHeight="false" outlineLevel="0" collapsed="false">
      <c r="A70" s="53" t="n">
        <v>1968</v>
      </c>
      <c r="B70" s="54" t="n">
        <v>-3</v>
      </c>
      <c r="C70" s="55" t="n">
        <v>-3</v>
      </c>
      <c r="D70" s="56" t="n">
        <v>-3</v>
      </c>
      <c r="E70" s="57" t="n">
        <v>-3</v>
      </c>
      <c r="F70" s="56" t="n">
        <v>-1</v>
      </c>
      <c r="G70" s="57" t="n">
        <v>-1</v>
      </c>
    </row>
    <row r="71" customFormat="false" ht="14.1" hidden="false" customHeight="false" outlineLevel="0" collapsed="false">
      <c r="A71" s="53" t="n">
        <v>1969</v>
      </c>
      <c r="B71" s="54" t="n">
        <v>-3</v>
      </c>
      <c r="C71" s="55" t="n">
        <v>-3</v>
      </c>
      <c r="D71" s="56" t="n">
        <v>-4</v>
      </c>
      <c r="E71" s="57" t="n">
        <v>-3</v>
      </c>
      <c r="F71" s="56" t="n">
        <v>-1</v>
      </c>
      <c r="G71" s="57" t="n">
        <v>-1</v>
      </c>
    </row>
    <row r="72" customFormat="false" ht="14.1" hidden="false" customHeight="false" outlineLevel="0" collapsed="false">
      <c r="A72" s="53" t="n">
        <v>1970</v>
      </c>
      <c r="B72" s="54" t="n">
        <v>-3</v>
      </c>
      <c r="C72" s="55" t="n">
        <v>-3</v>
      </c>
      <c r="D72" s="56" t="n">
        <v>-4</v>
      </c>
      <c r="E72" s="57" t="n">
        <v>-3</v>
      </c>
      <c r="F72" s="56" t="n">
        <v>-2</v>
      </c>
      <c r="G72" s="57" t="n">
        <v>-2</v>
      </c>
    </row>
    <row r="73" customFormat="false" ht="14.1" hidden="false" customHeight="false" outlineLevel="0" collapsed="false">
      <c r="A73" s="53" t="n">
        <v>1971</v>
      </c>
      <c r="B73" s="54" t="n">
        <v>-3</v>
      </c>
      <c r="C73" s="55" t="n">
        <v>-3</v>
      </c>
      <c r="D73" s="56" t="n">
        <v>-4</v>
      </c>
      <c r="E73" s="57" t="n">
        <v>-4</v>
      </c>
      <c r="F73" s="56" t="n">
        <v>-2</v>
      </c>
      <c r="G73" s="57" t="n">
        <v>-2</v>
      </c>
    </row>
    <row r="74" customFormat="false" ht="14.1" hidden="false" customHeight="false" outlineLevel="0" collapsed="false">
      <c r="A74" s="53" t="n">
        <v>1972</v>
      </c>
      <c r="B74" s="54" t="n">
        <v>-3</v>
      </c>
      <c r="C74" s="55" t="n">
        <v>-3</v>
      </c>
      <c r="D74" s="56" t="n">
        <v>-4</v>
      </c>
      <c r="E74" s="57" t="n">
        <v>-4</v>
      </c>
      <c r="F74" s="56" t="n">
        <v>-2</v>
      </c>
      <c r="G74" s="57" t="n">
        <v>-2</v>
      </c>
    </row>
    <row r="75" customFormat="false" ht="14.1" hidden="false" customHeight="false" outlineLevel="0" collapsed="false">
      <c r="A75" s="53" t="n">
        <v>1973</v>
      </c>
      <c r="B75" s="54" t="n">
        <v>-3</v>
      </c>
      <c r="C75" s="55" t="n">
        <v>-3</v>
      </c>
      <c r="D75" s="56" t="n">
        <v>-5</v>
      </c>
      <c r="E75" s="57" t="n">
        <v>-4</v>
      </c>
      <c r="F75" s="56" t="n">
        <v>-2</v>
      </c>
      <c r="G75" s="57" t="n">
        <v>-2</v>
      </c>
    </row>
    <row r="76" customFormat="false" ht="14.1" hidden="false" customHeight="false" outlineLevel="0" collapsed="false">
      <c r="A76" s="53" t="n">
        <v>1974</v>
      </c>
      <c r="B76" s="54" t="n">
        <v>-4</v>
      </c>
      <c r="C76" s="55" t="n">
        <v>-3</v>
      </c>
      <c r="D76" s="56" t="n">
        <v>-5</v>
      </c>
      <c r="E76" s="57" t="n">
        <v>-4</v>
      </c>
      <c r="F76" s="56" t="n">
        <v>-3</v>
      </c>
      <c r="G76" s="57" t="n">
        <v>-2</v>
      </c>
    </row>
    <row r="77" customFormat="false" ht="14.1" hidden="false" customHeight="false" outlineLevel="0" collapsed="false">
      <c r="A77" s="53" t="n">
        <v>1975</v>
      </c>
      <c r="B77" s="54" t="n">
        <v>-4</v>
      </c>
      <c r="C77" s="55" t="n">
        <v>-4</v>
      </c>
      <c r="D77" s="56" t="n">
        <v>-5</v>
      </c>
      <c r="E77" s="57" t="n">
        <v>-4</v>
      </c>
      <c r="F77" s="56" t="n">
        <v>-3</v>
      </c>
      <c r="G77" s="57" t="n">
        <v>-3</v>
      </c>
    </row>
    <row r="78" customFormat="false" ht="14.1" hidden="false" customHeight="false" outlineLevel="0" collapsed="false">
      <c r="A78" s="53" t="n">
        <v>1976</v>
      </c>
      <c r="B78" s="54" t="n">
        <v>-4</v>
      </c>
      <c r="C78" s="55" t="n">
        <v>-4</v>
      </c>
      <c r="D78" s="56" t="n">
        <v>-5</v>
      </c>
      <c r="E78" s="57" t="n">
        <v>-5</v>
      </c>
      <c r="F78" s="56" t="n">
        <v>-3</v>
      </c>
      <c r="G78" s="57" t="n">
        <v>-3</v>
      </c>
    </row>
    <row r="79" customFormat="false" ht="14.1" hidden="false" customHeight="false" outlineLevel="0" collapsed="false">
      <c r="A79" s="53" t="n">
        <v>1977</v>
      </c>
      <c r="B79" s="54" t="n">
        <v>-4</v>
      </c>
      <c r="C79" s="55" t="n">
        <v>-4</v>
      </c>
      <c r="D79" s="56" t="n">
        <v>-6</v>
      </c>
      <c r="E79" s="57" t="n">
        <v>-5</v>
      </c>
      <c r="F79" s="56" t="n">
        <v>-3</v>
      </c>
      <c r="G79" s="57" t="n">
        <v>-3</v>
      </c>
    </row>
    <row r="80" customFormat="false" ht="14.1" hidden="false" customHeight="false" outlineLevel="0" collapsed="false">
      <c r="A80" s="53" t="n">
        <v>1978</v>
      </c>
      <c r="B80" s="54" t="n">
        <v>-4</v>
      </c>
      <c r="C80" s="55" t="n">
        <v>-4</v>
      </c>
      <c r="D80" s="56" t="n">
        <v>-6</v>
      </c>
      <c r="E80" s="57" t="n">
        <v>-5</v>
      </c>
      <c r="F80" s="56" t="n">
        <v>-4</v>
      </c>
      <c r="G80" s="57" t="n">
        <v>-3</v>
      </c>
    </row>
    <row r="81" customFormat="false" ht="14.1" hidden="false" customHeight="false" outlineLevel="0" collapsed="false">
      <c r="A81" s="53" t="n">
        <v>1979</v>
      </c>
      <c r="B81" s="54" t="n">
        <v>-4</v>
      </c>
      <c r="C81" s="55" t="n">
        <v>-4</v>
      </c>
      <c r="D81" s="56" t="n">
        <v>-6</v>
      </c>
      <c r="E81" s="57" t="n">
        <v>-5</v>
      </c>
      <c r="F81" s="56" t="n">
        <v>-4</v>
      </c>
      <c r="G81" s="57" t="n">
        <v>-3</v>
      </c>
    </row>
    <row r="82" customFormat="false" ht="14.1" hidden="false" customHeight="false" outlineLevel="0" collapsed="false">
      <c r="A82" s="53" t="n">
        <v>1980</v>
      </c>
      <c r="B82" s="54" t="n">
        <v>-5</v>
      </c>
      <c r="C82" s="55" t="n">
        <v>-4</v>
      </c>
      <c r="D82" s="56" t="n">
        <v>-6</v>
      </c>
      <c r="E82" s="57" t="n">
        <v>-5</v>
      </c>
      <c r="F82" s="56" t="n">
        <v>-4</v>
      </c>
      <c r="G82" s="57" t="n">
        <v>-4</v>
      </c>
    </row>
    <row r="83" customFormat="false" ht="14.1" hidden="false" customHeight="false" outlineLevel="0" collapsed="false">
      <c r="A83" s="53" t="n">
        <v>1981</v>
      </c>
      <c r="B83" s="54" t="n">
        <v>-5</v>
      </c>
      <c r="C83" s="55" t="n">
        <v>-4</v>
      </c>
      <c r="D83" s="56" t="n">
        <v>-6</v>
      </c>
      <c r="E83" s="57" t="n">
        <v>-6</v>
      </c>
      <c r="F83" s="56" t="n">
        <v>-4</v>
      </c>
      <c r="G83" s="57" t="n">
        <v>-4</v>
      </c>
    </row>
    <row r="84" customFormat="false" ht="14.1" hidden="false" customHeight="false" outlineLevel="0" collapsed="false">
      <c r="A84" s="53" t="n">
        <v>1982</v>
      </c>
      <c r="B84" s="54" t="n">
        <v>-5</v>
      </c>
      <c r="C84" s="55" t="n">
        <v>-5</v>
      </c>
      <c r="D84" s="56" t="n">
        <v>-7</v>
      </c>
      <c r="E84" s="57" t="n">
        <v>-6</v>
      </c>
      <c r="F84" s="56" t="n">
        <v>-5</v>
      </c>
      <c r="G84" s="57" t="n">
        <v>-4</v>
      </c>
    </row>
    <row r="85" customFormat="false" ht="14.1" hidden="false" customHeight="false" outlineLevel="0" collapsed="false">
      <c r="A85" s="53" t="n">
        <v>1983</v>
      </c>
      <c r="B85" s="54" t="n">
        <v>-5</v>
      </c>
      <c r="C85" s="55" t="n">
        <v>-5</v>
      </c>
      <c r="D85" s="56" t="n">
        <v>-7</v>
      </c>
      <c r="E85" s="57" t="n">
        <v>-6</v>
      </c>
      <c r="F85" s="56" t="n">
        <v>-5</v>
      </c>
      <c r="G85" s="57" t="n">
        <v>-4</v>
      </c>
    </row>
    <row r="86" customFormat="false" ht="14.1" hidden="false" customHeight="false" outlineLevel="0" collapsed="false">
      <c r="A86" s="53" t="n">
        <v>1984</v>
      </c>
      <c r="B86" s="54" t="n">
        <v>-5</v>
      </c>
      <c r="C86" s="55" t="n">
        <v>-5</v>
      </c>
      <c r="D86" s="56" t="n">
        <v>-7</v>
      </c>
      <c r="E86" s="57" t="n">
        <v>-6</v>
      </c>
      <c r="F86" s="56" t="n">
        <v>-5</v>
      </c>
      <c r="G86" s="57" t="n">
        <v>-4</v>
      </c>
    </row>
    <row r="87" customFormat="false" ht="14.1" hidden="false" customHeight="false" outlineLevel="0" collapsed="false">
      <c r="A87" s="53" t="n">
        <v>1985</v>
      </c>
      <c r="B87" s="54" t="n">
        <v>-5</v>
      </c>
      <c r="C87" s="55" t="n">
        <v>-5</v>
      </c>
      <c r="D87" s="56" t="n">
        <v>-7</v>
      </c>
      <c r="E87" s="57" t="n">
        <v>-6</v>
      </c>
      <c r="F87" s="56" t="n">
        <v>-5</v>
      </c>
      <c r="G87" s="57" t="n">
        <v>-5</v>
      </c>
    </row>
    <row r="88" customFormat="false" ht="14.1" hidden="false" customHeight="false" outlineLevel="0" collapsed="false">
      <c r="A88" s="53" t="n">
        <v>1986</v>
      </c>
      <c r="B88" s="54" t="n">
        <v>-5</v>
      </c>
      <c r="C88" s="55" t="n">
        <v>-5</v>
      </c>
      <c r="D88" s="56" t="n">
        <v>-7</v>
      </c>
      <c r="E88" s="57" t="n">
        <v>-6</v>
      </c>
      <c r="F88" s="56" t="n">
        <v>-6</v>
      </c>
      <c r="G88" s="57" t="n">
        <v>-5</v>
      </c>
    </row>
    <row r="89" customFormat="false" ht="14.1" hidden="false" customHeight="false" outlineLevel="0" collapsed="false">
      <c r="A89" s="53" t="n">
        <v>1987</v>
      </c>
      <c r="B89" s="54" t="n">
        <v>-5</v>
      </c>
      <c r="C89" s="55" t="n">
        <v>-5</v>
      </c>
      <c r="D89" s="56" t="n">
        <v>-7</v>
      </c>
      <c r="E89" s="57" t="n">
        <v>-7</v>
      </c>
      <c r="F89" s="56" t="n">
        <v>-6</v>
      </c>
      <c r="G89" s="57" t="n">
        <v>-5</v>
      </c>
    </row>
    <row r="90" customFormat="false" ht="14.1" hidden="false" customHeight="false" outlineLevel="0" collapsed="false">
      <c r="A90" s="53" t="n">
        <v>1988</v>
      </c>
      <c r="B90" s="54" t="n">
        <v>-5</v>
      </c>
      <c r="C90" s="55" t="n">
        <v>-5</v>
      </c>
      <c r="D90" s="56" t="n">
        <v>-8</v>
      </c>
      <c r="E90" s="57" t="n">
        <v>-7</v>
      </c>
      <c r="F90" s="56" t="n">
        <v>-6</v>
      </c>
      <c r="G90" s="57" t="n">
        <v>-5</v>
      </c>
    </row>
    <row r="91" customFormat="false" ht="14.1" hidden="false" customHeight="false" outlineLevel="0" collapsed="false">
      <c r="A91" s="53" t="n">
        <v>1989</v>
      </c>
      <c r="B91" s="54" t="n">
        <v>-6</v>
      </c>
      <c r="C91" s="55" t="n">
        <v>-6</v>
      </c>
      <c r="D91" s="56" t="n">
        <v>-8</v>
      </c>
      <c r="E91" s="57" t="n">
        <v>-7</v>
      </c>
      <c r="F91" s="56" t="n">
        <v>-6</v>
      </c>
      <c r="G91" s="57" t="n">
        <v>-5</v>
      </c>
    </row>
    <row r="92" customFormat="false" ht="14.1" hidden="false" customHeight="false" outlineLevel="0" collapsed="false">
      <c r="A92" s="53" t="n">
        <v>1990</v>
      </c>
      <c r="B92" s="54" t="n">
        <v>-6</v>
      </c>
      <c r="C92" s="55" t="n">
        <v>-6</v>
      </c>
      <c r="D92" s="56" t="n">
        <v>-8</v>
      </c>
      <c r="E92" s="57" t="n">
        <v>-7</v>
      </c>
      <c r="F92" s="56" t="n">
        <v>-7</v>
      </c>
      <c r="G92" s="57" t="n">
        <v>-6</v>
      </c>
    </row>
    <row r="93" customFormat="false" ht="14.1" hidden="false" customHeight="false" outlineLevel="0" collapsed="false">
      <c r="A93" s="53" t="n">
        <v>1991</v>
      </c>
      <c r="B93" s="54" t="n">
        <v>-6</v>
      </c>
      <c r="C93" s="55" t="n">
        <v>-6</v>
      </c>
      <c r="D93" s="56" t="n">
        <v>-8</v>
      </c>
      <c r="E93" s="57" t="n">
        <v>-7</v>
      </c>
      <c r="F93" s="56" t="n">
        <v>-7</v>
      </c>
      <c r="G93" s="57" t="n">
        <v>-6</v>
      </c>
    </row>
    <row r="94" customFormat="false" ht="14.1" hidden="false" customHeight="false" outlineLevel="0" collapsed="false">
      <c r="A94" s="53" t="n">
        <v>1992</v>
      </c>
      <c r="B94" s="54" t="n">
        <v>-6</v>
      </c>
      <c r="C94" s="55" t="n">
        <v>-6</v>
      </c>
      <c r="D94" s="56" t="n">
        <v>-8</v>
      </c>
      <c r="E94" s="57" t="n">
        <v>-8</v>
      </c>
      <c r="F94" s="56" t="n">
        <v>-7</v>
      </c>
      <c r="G94" s="57" t="n">
        <v>-6</v>
      </c>
    </row>
    <row r="95" customFormat="false" ht="14.1" hidden="false" customHeight="false" outlineLevel="0" collapsed="false">
      <c r="A95" s="53" t="n">
        <v>1993</v>
      </c>
      <c r="B95" s="54" t="n">
        <v>-6</v>
      </c>
      <c r="C95" s="55" t="n">
        <v>-6</v>
      </c>
      <c r="D95" s="56" t="n">
        <v>-9</v>
      </c>
      <c r="E95" s="57" t="n">
        <v>-8</v>
      </c>
      <c r="F95" s="56" t="n">
        <v>-7</v>
      </c>
      <c r="G95" s="57" t="n">
        <v>-6</v>
      </c>
    </row>
    <row r="96" customFormat="false" ht="14.1" hidden="false" customHeight="false" outlineLevel="0" collapsed="false">
      <c r="A96" s="53" t="n">
        <v>1994</v>
      </c>
      <c r="B96" s="54" t="n">
        <v>-6</v>
      </c>
      <c r="C96" s="55" t="n">
        <v>-6</v>
      </c>
      <c r="D96" s="56" t="n">
        <v>-9</v>
      </c>
      <c r="E96" s="57" t="n">
        <v>-8</v>
      </c>
      <c r="F96" s="56" t="n">
        <v>-7</v>
      </c>
      <c r="G96" s="57" t="n">
        <v>-7</v>
      </c>
    </row>
    <row r="97" customFormat="false" ht="14.1" hidden="false" customHeight="false" outlineLevel="0" collapsed="false">
      <c r="A97" s="53" t="n">
        <v>1995</v>
      </c>
      <c r="B97" s="54" t="n">
        <v>-7</v>
      </c>
      <c r="C97" s="55" t="n">
        <v>-6</v>
      </c>
      <c r="D97" s="56" t="n">
        <v>-9</v>
      </c>
      <c r="E97" s="57" t="n">
        <v>-8</v>
      </c>
      <c r="F97" s="56" t="n">
        <v>-8</v>
      </c>
      <c r="G97" s="57" t="n">
        <v>-7</v>
      </c>
    </row>
    <row r="98" customFormat="false" ht="14.1" hidden="false" customHeight="false" outlineLevel="0" collapsed="false">
      <c r="A98" s="53" t="n">
        <v>1996</v>
      </c>
      <c r="B98" s="54" t="n">
        <v>-7</v>
      </c>
      <c r="C98" s="55" t="n">
        <v>-7</v>
      </c>
      <c r="D98" s="56" t="n">
        <v>-9</v>
      </c>
      <c r="E98" s="57" t="n">
        <v>-8</v>
      </c>
      <c r="F98" s="56" t="n">
        <v>-8</v>
      </c>
      <c r="G98" s="57" t="n">
        <v>-7</v>
      </c>
    </row>
    <row r="99" customFormat="false" ht="14.1" hidden="false" customHeight="false" outlineLevel="0" collapsed="false">
      <c r="A99" s="53" t="n">
        <v>1997</v>
      </c>
      <c r="B99" s="54" t="n">
        <v>-7</v>
      </c>
      <c r="C99" s="55" t="n">
        <v>-7</v>
      </c>
      <c r="D99" s="56" t="n">
        <v>-10</v>
      </c>
      <c r="E99" s="57" t="n">
        <v>-9</v>
      </c>
      <c r="F99" s="56" t="n">
        <v>-8</v>
      </c>
      <c r="G99" s="57" t="n">
        <v>-7</v>
      </c>
    </row>
    <row r="100" customFormat="false" ht="14.1" hidden="false" customHeight="false" outlineLevel="0" collapsed="false">
      <c r="A100" s="53" t="n">
        <v>1998</v>
      </c>
      <c r="B100" s="54" t="n">
        <v>-7</v>
      </c>
      <c r="C100" s="55" t="n">
        <v>-7</v>
      </c>
      <c r="D100" s="56" t="n">
        <v>-10</v>
      </c>
      <c r="E100" s="57" t="n">
        <v>-9</v>
      </c>
      <c r="F100" s="56" t="n">
        <v>-8</v>
      </c>
      <c r="G100" s="57" t="n">
        <v>-7</v>
      </c>
    </row>
    <row r="101" customFormat="false" ht="14.1" hidden="false" customHeight="false" outlineLevel="0" collapsed="false">
      <c r="A101" s="53" t="n">
        <v>1999</v>
      </c>
      <c r="B101" s="54" t="n">
        <v>-7</v>
      </c>
      <c r="C101" s="55" t="n">
        <v>-7</v>
      </c>
      <c r="D101" s="56" t="n">
        <v>-10</v>
      </c>
      <c r="E101" s="57" t="n">
        <v>-9</v>
      </c>
      <c r="F101" s="56" t="n">
        <v>-9</v>
      </c>
      <c r="G101" s="57" t="n">
        <v>-8</v>
      </c>
    </row>
    <row r="102" customFormat="false" ht="14.1" hidden="false" customHeight="false" outlineLevel="0" collapsed="false">
      <c r="A102" s="53" t="n">
        <v>2000</v>
      </c>
      <c r="B102" s="54" t="n">
        <v>-7</v>
      </c>
      <c r="C102" s="55" t="n">
        <v>-7</v>
      </c>
      <c r="D102" s="56" t="n">
        <v>-10</v>
      </c>
      <c r="E102" s="57" t="n">
        <v>-9</v>
      </c>
      <c r="F102" s="56" t="n">
        <v>-9</v>
      </c>
      <c r="G102" s="57" t="n">
        <v>-8</v>
      </c>
    </row>
    <row r="103" customFormat="false" ht="14.1" hidden="false" customHeight="false" outlineLevel="0" collapsed="false">
      <c r="A103" s="53" t="n">
        <v>2001</v>
      </c>
      <c r="B103" s="54" t="n">
        <v>-8</v>
      </c>
      <c r="C103" s="55" t="n">
        <v>-7</v>
      </c>
      <c r="D103" s="56" t="n">
        <v>-11</v>
      </c>
      <c r="E103" s="57" t="n">
        <v>-9</v>
      </c>
      <c r="F103" s="56" t="n">
        <v>-9</v>
      </c>
      <c r="G103" s="57" t="n">
        <v>-8</v>
      </c>
    </row>
    <row r="104" customFormat="false" ht="14.1" hidden="false" customHeight="false" outlineLevel="0" collapsed="false">
      <c r="A104" s="53" t="n">
        <v>2002</v>
      </c>
      <c r="B104" s="54" t="n">
        <v>-8</v>
      </c>
      <c r="C104" s="55" t="n">
        <v>-7</v>
      </c>
      <c r="D104" s="56" t="n">
        <v>-11</v>
      </c>
      <c r="E104" s="57" t="n">
        <v>-9</v>
      </c>
      <c r="F104" s="56" t="n">
        <v>-9</v>
      </c>
      <c r="G104" s="57" t="n">
        <v>-8</v>
      </c>
    </row>
    <row r="105" customFormat="false" ht="14.1" hidden="false" customHeight="false" outlineLevel="0" collapsed="false">
      <c r="A105" s="53" t="n">
        <v>2003</v>
      </c>
      <c r="B105" s="54" t="n">
        <v>-8</v>
      </c>
      <c r="C105" s="55" t="n">
        <v>-8</v>
      </c>
      <c r="D105" s="56" t="n">
        <v>-11</v>
      </c>
      <c r="E105" s="57" t="n">
        <v>-10</v>
      </c>
      <c r="F105" s="56" t="n">
        <v>-10</v>
      </c>
      <c r="G105" s="57" t="n">
        <v>-8</v>
      </c>
    </row>
    <row r="106" customFormat="false" ht="14.1" hidden="false" customHeight="false" outlineLevel="0" collapsed="false">
      <c r="A106" s="53" t="n">
        <v>2004</v>
      </c>
      <c r="B106" s="54" t="n">
        <v>-8</v>
      </c>
      <c r="C106" s="55" t="n">
        <v>-8</v>
      </c>
      <c r="D106" s="56" t="n">
        <v>-11</v>
      </c>
      <c r="E106" s="57" t="n">
        <v>-10</v>
      </c>
      <c r="F106" s="56" t="n">
        <v>-10</v>
      </c>
      <c r="G106" s="57" t="n">
        <v>-8</v>
      </c>
    </row>
    <row r="107" customFormat="false" ht="14.1" hidden="false" customHeight="false" outlineLevel="0" collapsed="false">
      <c r="A107" s="53" t="n">
        <v>2005</v>
      </c>
      <c r="B107" s="54" t="n">
        <v>-8</v>
      </c>
      <c r="C107" s="55" t="n">
        <v>-8</v>
      </c>
      <c r="D107" s="56" t="n">
        <v>-11</v>
      </c>
      <c r="E107" s="57" t="n">
        <v>-10</v>
      </c>
      <c r="F107" s="56" t="n">
        <v>-10</v>
      </c>
      <c r="G107" s="57" t="n">
        <v>-9</v>
      </c>
    </row>
    <row r="108" customFormat="false" ht="14.1" hidden="false" customHeight="false" outlineLevel="0" collapsed="false">
      <c r="A108" s="53" t="n">
        <v>2006</v>
      </c>
      <c r="B108" s="54" t="n">
        <v>-8</v>
      </c>
      <c r="C108" s="55" t="n">
        <v>-8</v>
      </c>
      <c r="D108" s="56" t="n">
        <v>-11</v>
      </c>
      <c r="E108" s="57" t="n">
        <v>-10</v>
      </c>
      <c r="F108" s="56" t="n">
        <v>-10</v>
      </c>
      <c r="G108" s="57" t="n">
        <v>-9</v>
      </c>
    </row>
    <row r="109" customFormat="false" ht="14.1" hidden="false" customHeight="false" outlineLevel="0" collapsed="false">
      <c r="A109" s="53" t="n">
        <v>2007</v>
      </c>
      <c r="B109" s="54" t="n">
        <v>-8</v>
      </c>
      <c r="C109" s="55" t="n">
        <v>-8</v>
      </c>
      <c r="D109" s="56" t="n">
        <v>-11</v>
      </c>
      <c r="E109" s="57" t="n">
        <v>-10</v>
      </c>
      <c r="F109" s="56" t="n">
        <v>-10</v>
      </c>
      <c r="G109" s="57" t="n">
        <v>-9</v>
      </c>
    </row>
    <row r="110" customFormat="false" ht="14.1" hidden="false" customHeight="false" outlineLevel="0" collapsed="false">
      <c r="A110" s="53" t="n">
        <v>2008</v>
      </c>
      <c r="B110" s="54" t="n">
        <v>-8</v>
      </c>
      <c r="C110" s="55" t="n">
        <v>-8</v>
      </c>
      <c r="D110" s="56" t="n">
        <v>-11</v>
      </c>
      <c r="E110" s="57" t="n">
        <v>-10</v>
      </c>
      <c r="F110" s="56" t="n">
        <v>-11</v>
      </c>
      <c r="G110" s="57" t="n">
        <v>-9</v>
      </c>
    </row>
    <row r="111" customFormat="false" ht="14.1" hidden="false" customHeight="false" outlineLevel="0" collapsed="false">
      <c r="A111" s="53" t="n">
        <v>2009</v>
      </c>
      <c r="B111" s="54" t="n">
        <v>-8</v>
      </c>
      <c r="C111" s="55" t="n">
        <v>-8</v>
      </c>
      <c r="D111" s="56" t="n">
        <v>-11</v>
      </c>
      <c r="E111" s="57" t="n">
        <v>-10</v>
      </c>
      <c r="F111" s="56" t="n">
        <v>-11</v>
      </c>
      <c r="G111" s="57" t="n">
        <v>-9</v>
      </c>
    </row>
    <row r="112" customFormat="false" ht="14.1" hidden="false" customHeight="false" outlineLevel="0" collapsed="false">
      <c r="A112" s="53" t="n">
        <v>2010</v>
      </c>
      <c r="B112" s="54" t="n">
        <v>-8</v>
      </c>
      <c r="C112" s="55" t="n">
        <v>-8</v>
      </c>
      <c r="D112" s="56" t="n">
        <v>-12</v>
      </c>
      <c r="E112" s="57" t="n">
        <v>-10</v>
      </c>
      <c r="F112" s="56" t="n">
        <v>-11</v>
      </c>
      <c r="G112" s="57" t="n">
        <v>-10</v>
      </c>
    </row>
    <row r="113" customFormat="false" ht="14.1" hidden="false" customHeight="false" outlineLevel="0" collapsed="false">
      <c r="A113" s="53" t="n">
        <v>2011</v>
      </c>
      <c r="B113" s="54" t="n">
        <v>-8</v>
      </c>
      <c r="C113" s="55" t="n">
        <v>-8</v>
      </c>
      <c r="D113" s="56" t="n">
        <v>-12</v>
      </c>
      <c r="E113" s="57" t="n">
        <v>-10</v>
      </c>
      <c r="F113" s="56" t="n">
        <v>-11</v>
      </c>
      <c r="G113" s="57" t="n">
        <v>-10</v>
      </c>
    </row>
    <row r="114" customFormat="false" ht="14.1" hidden="false" customHeight="false" outlineLevel="0" collapsed="false">
      <c r="A114" s="53" t="n">
        <v>2012</v>
      </c>
      <c r="B114" s="54" t="n">
        <v>-8</v>
      </c>
      <c r="C114" s="55" t="n">
        <v>-8</v>
      </c>
      <c r="D114" s="56" t="n">
        <v>-12</v>
      </c>
      <c r="E114" s="57" t="n">
        <v>-10</v>
      </c>
      <c r="F114" s="56" t="n">
        <v>-12</v>
      </c>
      <c r="G114" s="57" t="n">
        <v>-10</v>
      </c>
    </row>
    <row r="115" customFormat="false" ht="14.1" hidden="false" customHeight="false" outlineLevel="0" collapsed="false">
      <c r="A115" s="53" t="n">
        <v>2013</v>
      </c>
      <c r="B115" s="54" t="n">
        <v>-8</v>
      </c>
      <c r="C115" s="55" t="n">
        <v>-8</v>
      </c>
      <c r="D115" s="56" t="n">
        <v>-12</v>
      </c>
      <c r="E115" s="57" t="n">
        <v>-11</v>
      </c>
      <c r="F115" s="56" t="n">
        <v>-12</v>
      </c>
      <c r="G115" s="57" t="n">
        <v>-10</v>
      </c>
    </row>
    <row r="116" customFormat="false" ht="14.1" hidden="false" customHeight="false" outlineLevel="0" collapsed="false">
      <c r="A116" s="53" t="n">
        <v>2014</v>
      </c>
      <c r="B116" s="54" t="n">
        <v>-8</v>
      </c>
      <c r="C116" s="55" t="n">
        <v>-8</v>
      </c>
      <c r="D116" s="56" t="n">
        <v>-13</v>
      </c>
      <c r="E116" s="57" t="n">
        <v>-11</v>
      </c>
      <c r="F116" s="56" t="n">
        <v>-12</v>
      </c>
      <c r="G116" s="57" t="n">
        <v>-10</v>
      </c>
    </row>
    <row r="117" customFormat="false" ht="14.1" hidden="false" customHeight="false" outlineLevel="0" collapsed="false">
      <c r="A117" s="53" t="n">
        <v>2015</v>
      </c>
      <c r="B117" s="54" t="n">
        <v>-8</v>
      </c>
      <c r="C117" s="55" t="n">
        <v>-8</v>
      </c>
      <c r="D117" s="56" t="n">
        <v>-13</v>
      </c>
      <c r="E117" s="57" t="n">
        <v>-11</v>
      </c>
      <c r="F117" s="56" t="n">
        <v>-12</v>
      </c>
      <c r="G117" s="57" t="n">
        <v>-11</v>
      </c>
    </row>
    <row r="118" customFormat="false" ht="14.1" hidden="false" customHeight="false" outlineLevel="0" collapsed="false">
      <c r="A118" s="53" t="n">
        <v>2016</v>
      </c>
      <c r="B118" s="54" t="n">
        <v>-8</v>
      </c>
      <c r="C118" s="55" t="n">
        <v>-8</v>
      </c>
      <c r="D118" s="56" t="n">
        <v>-13</v>
      </c>
      <c r="E118" s="57" t="n">
        <v>-11</v>
      </c>
      <c r="F118" s="56" t="n">
        <v>-12</v>
      </c>
      <c r="G118" s="57" t="n">
        <v>-11</v>
      </c>
    </row>
    <row r="119" customFormat="false" ht="14.1" hidden="false" customHeight="false" outlineLevel="0" collapsed="false">
      <c r="A119" s="53" t="n">
        <v>2017</v>
      </c>
      <c r="B119" s="54" t="n">
        <v>-8</v>
      </c>
      <c r="C119" s="55" t="n">
        <v>-8</v>
      </c>
      <c r="D119" s="56" t="n">
        <v>-13</v>
      </c>
      <c r="E119" s="57" t="n">
        <v>-11</v>
      </c>
      <c r="F119" s="56" t="n">
        <v>-13</v>
      </c>
      <c r="G119" s="57" t="n">
        <v>-11</v>
      </c>
    </row>
    <row r="120" customFormat="false" ht="14.1" hidden="false" customHeight="false" outlineLevel="0" collapsed="false">
      <c r="A120" s="53" t="n">
        <v>2018</v>
      </c>
      <c r="B120" s="54" t="n">
        <v>-8</v>
      </c>
      <c r="C120" s="55" t="n">
        <v>-8</v>
      </c>
      <c r="D120" s="56" t="n">
        <v>-13</v>
      </c>
      <c r="E120" s="57" t="n">
        <v>-11</v>
      </c>
      <c r="F120" s="56" t="n">
        <v>-13</v>
      </c>
      <c r="G120" s="57" t="n">
        <v>-11</v>
      </c>
    </row>
    <row r="121" customFormat="false" ht="14.1" hidden="false" customHeight="false" outlineLevel="0" collapsed="false">
      <c r="A121" s="53" t="n">
        <v>2019</v>
      </c>
      <c r="B121" s="54" t="n">
        <v>-8</v>
      </c>
      <c r="C121" s="55" t="n">
        <v>-8</v>
      </c>
      <c r="D121" s="56" t="n">
        <v>-13</v>
      </c>
      <c r="E121" s="57" t="n">
        <v>-12</v>
      </c>
      <c r="F121" s="56" t="n">
        <v>-13</v>
      </c>
      <c r="G121" s="57" t="n">
        <v>-11</v>
      </c>
    </row>
    <row r="122" customFormat="false" ht="14.1" hidden="false" customHeight="false" outlineLevel="0" collapsed="false">
      <c r="A122" s="60" t="n">
        <v>2020</v>
      </c>
      <c r="B122" s="61" t="n">
        <v>-8</v>
      </c>
      <c r="C122" s="62" t="n">
        <v>-8</v>
      </c>
      <c r="D122" s="58" t="n">
        <v>-13</v>
      </c>
      <c r="E122" s="59" t="n">
        <v>-12</v>
      </c>
      <c r="F122" s="58" t="n">
        <v>-13</v>
      </c>
      <c r="G122" s="59" t="n">
        <v>-12</v>
      </c>
    </row>
  </sheetData>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34722</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2003-01-09T14:46:14Z</dcterms:created>
  <dc:creator>Jürgen Wolff</dc:creator>
  <dc:description/>
  <dc:language>en-US</dc:language>
  <cp:lastModifiedBy>Reinhold Kainhofer</cp:lastModifiedBy>
  <cp:lastPrinted>2004-07-29T15:08:06Z</cp:lastPrinted>
  <dcterms:modified xsi:type="dcterms:W3CDTF">2016-08-27T17:45:08Z</dcterms:modified>
  <cp:revision>7</cp:revision>
  <dc:subject/>
  <dc:title>DAV 2004 R</dc:title>
</cp:coreProperties>
</file>